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ša\OneDrive - CARNET\1 abc. 2026.god\Financijski izvještaj 2026.god\Polugodišnji Izvještaj o izvršenju financijskog plana za 2026.godinu\"/>
    </mc:Choice>
  </mc:AlternateContent>
  <bookViews>
    <workbookView xWindow="0" yWindow="0" windowWidth="20490" windowHeight="7755" firstSheet="1" activeTab="3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rashoda'!$B$1:$L$84</definedName>
    <definedName name="_xlnm.Print_Area" localSheetId="0">SAŽETAK!$B$4:$L$30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5" i="7" l="1"/>
  <c r="E95" i="7"/>
  <c r="F95" i="7"/>
  <c r="C95" i="7"/>
  <c r="D64" i="7" l="1"/>
  <c r="E64" i="7"/>
  <c r="C64" i="7"/>
  <c r="H6" i="8" l="1"/>
  <c r="H7" i="8"/>
  <c r="G6" i="8"/>
  <c r="G7" i="8"/>
  <c r="D6" i="8"/>
  <c r="E6" i="8"/>
  <c r="F6" i="8"/>
  <c r="C6" i="8"/>
  <c r="D7" i="8"/>
  <c r="E7" i="8"/>
  <c r="F7" i="8"/>
  <c r="C7" i="8"/>
  <c r="H9" i="8"/>
  <c r="H8" i="8"/>
  <c r="G8" i="8"/>
  <c r="C8" i="8"/>
  <c r="D6" i="5"/>
  <c r="E6" i="5"/>
  <c r="F6" i="5"/>
  <c r="C6" i="5"/>
  <c r="H10" i="3"/>
  <c r="I10" i="3"/>
  <c r="J10" i="3"/>
  <c r="G10" i="3"/>
  <c r="K30" i="1"/>
  <c r="G30" i="1"/>
  <c r="K27" i="1" l="1"/>
  <c r="L27" i="1" l="1"/>
  <c r="G18" i="1"/>
  <c r="H18" i="1" l="1"/>
  <c r="I18" i="1"/>
  <c r="J18" i="1"/>
  <c r="K15" i="1"/>
  <c r="H15" i="1"/>
  <c r="H19" i="1" s="1"/>
  <c r="I15" i="1"/>
  <c r="J15" i="1"/>
  <c r="L15" i="1"/>
  <c r="G15" i="1"/>
  <c r="G19" i="1" s="1"/>
  <c r="I19" i="1" l="1"/>
  <c r="K18" i="1"/>
  <c r="J19" i="1"/>
  <c r="J30" i="1" s="1"/>
  <c r="L18" i="1"/>
  <c r="L19" i="1" l="1"/>
  <c r="K19" i="1"/>
</calcChain>
</file>

<file path=xl/sharedStrings.xml><?xml version="1.0" encoding="utf-8"?>
<sst xmlns="http://schemas.openxmlformats.org/spreadsheetml/2006/main" count="347" uniqueCount="199">
  <si>
    <t>KLASA: 400-01/26-01-01</t>
  </si>
  <si>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</si>
  <si>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</si>
  <si>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</si>
  <si>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</si>
  <si>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</si>
  <si>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</si>
  <si>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</si>
  <si>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</si>
  <si>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</si>
  <si>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</si>
  <si>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</si>
  <si>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</si>
  <si>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</si>
  <si>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</si>
  <si>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</si>
  <si>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</si>
  <si>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</si>
  <si>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</si>
  <si>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</si>
  <si>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</si>
  <si>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</si>
  <si>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</si>
  <si>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</si>
  <si>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</si>
  <si>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</si>
  <si>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IZVJEŠTAJ O PRIHODIMA I RASHODIMA PREMA EKONOMSKOJ KLASIFIKACIJI </t>
  </si>
  <si>
    <t>UKUPNO PRIHODI</t>
  </si>
  <si>
    <t>Prihodi poslovanja</t>
  </si>
  <si>
    <t>Pomoći iz inozemstva i od subjekata unutar općeg proračuna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</si>
  <si>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</si>
  <si>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</si>
  <si>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</si>
  <si>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</si>
  <si>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</si>
  <si>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</si>
  <si>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</si>
  <si>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</si>
  <si>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</si>
  <si>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 i povrat donacija po protestiranim jamstvima</t>
  </si>
  <si>
    <t>Tekuće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</si>
  <si>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</si>
  <si>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</si>
  <si>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</si>
  <si>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</si>
  <si>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Kazne, upravne mjere i ostali prihodi</t>
  </si>
  <si>
    <t>Ostali prihodi</t>
  </si>
  <si>
    <t>UKUPNO RASHODI</t>
  </si>
  <si>
    <t>Rashodi poslovanja</t>
  </si>
  <si>
    <t>Rashodi za zaposlene</t>
  </si>
  <si>
    <t>Plaće (Bruto)</t>
  </si>
  <si>
    <t>Plaće za redovan rad</t>
  </si>
  <si>
    <t>Plaće za prekovremeni rad</t>
  </si>
  <si>
    <t>Plaće za posebne uvjete rada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</si>
  <si>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</si>
  <si>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</si>
  <si>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</si>
  <si>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</si>
  <si>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</si>
  <si>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</si>
  <si>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</si>
  <si>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</si>
  <si>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</si>
  <si>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</si>
  <si>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</si>
  <si>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</si>
  <si>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</si>
  <si>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</si>
  <si>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</si>
  <si>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</si>
  <si>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</si>
  <si>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</si>
  <si>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</si>
  <si>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</si>
  <si>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</si>
  <si>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</si>
  <si>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Ostali nespomenuti rashodi poslovanja</t>
  </si>
  <si>
    <t>Članarine</t>
  </si>
  <si>
    <t>Pristojbe i naknade</t>
  </si>
  <si>
    <t>Financijski rashodi</t>
  </si>
  <si>
    <t>Ostali financijski rashodi</t>
  </si>
  <si>
    <t>Bankarske usluge i usluge platnog prometa</t>
  </si>
  <si>
    <t>Naknade građanima i kućanstvima na temelju osiguranja i druge naknade</t>
  </si>
  <si>
    <t>Ostale naknade građanima i kućanstvima iz proračuna</t>
  </si>
  <si>
    <t>Naknade građanima i kućanstvima u naravi</t>
  </si>
  <si>
    <t>Ostali rashodi</t>
  </si>
  <si>
    <t>Tekuće donacije u naravi</t>
  </si>
  <si>
    <t>Rashodi za nabavu nefinancijske imovine</t>
  </si>
  <si>
    <t>Rashodi za nabavu proizvedene dugotrajne imovine</t>
  </si>
  <si>
    <t>Postrojenja i oprema</t>
  </si>
  <si>
    <t>Uredska oprema i namještaj</t>
  </si>
  <si>
    <t>Knjige, umjetnička djela i ostale izložbene vrijednosti</t>
  </si>
  <si>
    <t>Knjige</t>
  </si>
  <si>
    <t>IZVJEŠTAJ O PRIHODIMA I RASHODIMA PREMA IZVORIMA FINANCIRANJA</t>
  </si>
  <si>
    <t xml:space="preserve">UKUPNO PRIHODI </t>
  </si>
  <si>
    <t>1 Opći prihodi i primici</t>
  </si>
  <si>
    <t>11 Opći prihodi i primici</t>
  </si>
  <si>
    <t>12 Porez na dohodak - decentralizacija</t>
  </si>
  <si>
    <t>14 Prihodi od nefinancijske imovine</t>
  </si>
  <si>
    <t>15 Administrativne (upravne ) pristojbe</t>
  </si>
  <si>
    <t>3 Vlastiti prihodi</t>
  </si>
  <si>
    <t>32 Ostali i vlastiti prihodi proračunskih korisnika</t>
  </si>
  <si>
    <t>5 Pomoći</t>
  </si>
  <si>
    <t>51 Pomoći iz Riznice i ministarstava</t>
  </si>
  <si>
    <t>6 Donacije</t>
  </si>
  <si>
    <t>61 Donacije</t>
  </si>
  <si>
    <t>IZVJEŠTAJ O RASHODIMA PREMA FUNKCIJSKOJ KLASIFIKACIJI</t>
  </si>
  <si>
    <t>09 Obrazovanje</t>
  </si>
  <si>
    <t>092 Srednjoškolsko obrazovanje</t>
  </si>
  <si>
    <t>096 Dodatne usluge u obrazovanju</t>
  </si>
  <si>
    <t xml:space="preserve"> RAČUN FINANCIRANJA</t>
  </si>
  <si>
    <t xml:space="preserve">IZVJEŠTAJ RAČUNA FINANCIRANJA PREMA EKONOMSKOJ KLASIFIKACIJI 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</si>
  <si>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</si>
  <si>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</si>
  <si>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</si>
  <si>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</si>
  <si>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</si>
  <si>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</si>
  <si>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</si>
  <si>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</si>
  <si>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</si>
  <si>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</si>
  <si>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</si>
  <si>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>12 Sredstva učešća za pomoći</t>
  </si>
  <si>
    <t>2 Doprinosi</t>
  </si>
  <si>
    <t>21 Doprinosi za mirovinsko osiguranje</t>
  </si>
  <si>
    <t>31 Vlastiti prihodi</t>
  </si>
  <si>
    <t>…</t>
  </si>
  <si>
    <t xml:space="preserve">UKUPNO IZDACI </t>
  </si>
  <si>
    <t>II. POSEBNI DIO</t>
  </si>
  <si>
    <t>IZVJEŠTAJ PO PROGRAMSKOJ KLASIFIKACIJI</t>
  </si>
  <si>
    <t>5=4/3*100</t>
  </si>
  <si>
    <t>SVEUKUPNO RASHODI I IZDACI</t>
  </si>
  <si>
    <t>Program: P1 REDOVNE DJELATNOSTI</t>
  </si>
  <si>
    <t>A A000283 REDOVNA DJELATNOST SŠ - VS KORISNIKA</t>
  </si>
  <si>
    <t>Izvor: 3 VLASTITI PRIHODI</t>
  </si>
  <si>
    <t>32 MATERIJALNI RASHODI</t>
  </si>
  <si>
    <t>3211 SLUŽBENA PUTOVANJA</t>
  </si>
  <si>
    <t>3213 STRUČNO USAVRŠAVANJE ZAPOSLENIKA</t>
  </si>
  <si>
    <t>3231 USLUGE TELEFONA, POŠTE I PRIJEVOZA</t>
  </si>
  <si>
    <t>3239 OSTALE USLUGE</t>
  </si>
  <si>
    <t>3299 OSTALI NESPOMENUTI RASHODI POSLOVANJA</t>
  </si>
  <si>
    <t>42 RASHODI ZA NABAVU PROIZVEDENE DUGOTRAJNE IMOVINE</t>
  </si>
  <si>
    <t>4241 KNJIGE</t>
  </si>
  <si>
    <t>Izvor: 5 POMOĆI</t>
  </si>
  <si>
    <t>31 RASHODI ZA ZAPOSLENE</t>
  </si>
  <si>
    <t>3111 PLAĆE ZA REDOVAN RAD</t>
  </si>
  <si>
    <t>3113 PLAĆE ZA PREKOVREMENI RAD</t>
  </si>
  <si>
    <t>3114 PLAĆE ZA POSEBNE UVJETE RADA</t>
  </si>
  <si>
    <t>3121 OSTALI RASHODI ZA ZAPOSLENE</t>
  </si>
  <si>
    <t>3132 DOPRINOSI ZA OBVEZNO ZDRAVSTVENO OSIGURANJE</t>
  </si>
  <si>
    <t>3221 UREDSKI MATERIJAL I OSTALI MATERIJALNI RASHODI</t>
  </si>
  <si>
    <t>3295 PRISTOJBE I NAKNADE</t>
  </si>
  <si>
    <t>37 NAKNADE GRAĐANIMA I KUĆANSTVIMA NA TEMELJU OSIGURANJA I DRUGE NAKNADE</t>
  </si>
  <si>
    <t>38 OSTALI RASHODI</t>
  </si>
  <si>
    <t>3812 TEKUĆE DONACIJE U NARAVI</t>
  </si>
  <si>
    <t>Program: P16 SREDNJOŠKOLSKO OBRAZOVANJE-DECENTRALIZACIJA</t>
  </si>
  <si>
    <t>A A000204 REDOVNA DJELATNOST SŠ-dec</t>
  </si>
  <si>
    <t>Izvor: 1 OPĆI PRIHODI I PRIMICI</t>
  </si>
  <si>
    <t>Izvor: 12 Porez na dohodak - decentralizacija</t>
  </si>
  <si>
    <t>3212 NAKNADE ZA PRIJEVOZ, ZA RAD NA TERENU I ODVOJENI ŽIVOT</t>
  </si>
  <si>
    <t>3223 ENERGIJA</t>
  </si>
  <si>
    <t>3224 MATERIJAL I DIJELOVI ZA TEKUĆE I INVESTICIJSKO ODRŽAVANJE</t>
  </si>
  <si>
    <t>3225 SITNI INVENTAR I AUTO GUME</t>
  </si>
  <si>
    <t>3232 USLUGE TEKUĆEG I INVESTICIJSKOG ODRŽAVANJA</t>
  </si>
  <si>
    <t>3233 USLUGE PROMIDŽBE I INFORMIRANJA</t>
  </si>
  <si>
    <t>3234 KOMUNALNE USLUGE</t>
  </si>
  <si>
    <t>3235 ZAKUPNINE I NAJAMNINE</t>
  </si>
  <si>
    <t>3238 RAČUNALNE USLUGE</t>
  </si>
  <si>
    <t>3294 ČLANARINE</t>
  </si>
  <si>
    <t>34 FINANCIJSKI RASHODI</t>
  </si>
  <si>
    <t>4221 UREDSKA OPREMA I NAMJEŠTAJ</t>
  </si>
  <si>
    <t>Program: P17 SREDNJOŠKOLSKO OBRAZOVANJE - IZNAD STANDARDA</t>
  </si>
  <si>
    <t>A A000075 ŽUPANIJSKA NATJECANJA SŠ</t>
  </si>
  <si>
    <t>A A000300 SUFINANCIRANJE E-TEHNIČARA U SŠ</t>
  </si>
  <si>
    <t>Izvor: 11 Opći prihodi i primici</t>
  </si>
  <si>
    <t>U Daruvaru, 15. srpnja 2026.</t>
  </si>
  <si>
    <t>OSTVARENJE/IZVRŠENJE 
 30.6.2025. GODINE</t>
  </si>
  <si>
    <t>IZVORNI PLAN 2026. GODINE</t>
  </si>
  <si>
    <t>TEKUĆI PLAN 2026. GODINE</t>
  </si>
  <si>
    <t>OSTVARENJE/IZVRŠENJE 
30.6.2026. GODINE</t>
  </si>
  <si>
    <t>IZVORNI PLAN ILI REBALANS 2026. GODINE</t>
  </si>
  <si>
    <t>POLUGODIŠNJI IZVJEŠTAJ O IZVRŠENJU FINANCIJSKOG PLANA GIMNAZIJE DARUVAR
ZA 2026. GODINU</t>
  </si>
  <si>
    <t>Premije osiguranja</t>
  </si>
  <si>
    <t>Zatezne kamate</t>
  </si>
  <si>
    <t>Izvor: 3.31 Vlastiti prihodi</t>
  </si>
  <si>
    <t xml:space="preserve">   3.31 Vlastiti prihodi</t>
  </si>
  <si>
    <t>Izvor: 5.50 Pomoći iz državnog proračuna</t>
  </si>
  <si>
    <t xml:space="preserve">   5.50 Pomoći iz državnog proračuna</t>
  </si>
  <si>
    <t>Izvor: 6 DONACIJE</t>
  </si>
  <si>
    <t>Izvor: 61 Donacije</t>
  </si>
  <si>
    <t>3433 ZATEZNE KAMATE</t>
  </si>
  <si>
    <t>A A000076 KULTURNE I JAVNE DJELATNOSTI ŠKOLA SŠ</t>
  </si>
  <si>
    <t>A A000301 OSIGURANJE ŠKOLSKIH ZAGRADA sš</t>
  </si>
  <si>
    <t>3292 PREMIJE OSIGURANJA</t>
  </si>
  <si>
    <t>A A000327 FINANCIRANJE REDOVNE DJELATNOSTI SŠ (IZNAD STANDARDA)</t>
  </si>
  <si>
    <t>K K000036 ULAGANJE U OPREMU SŠ-dec</t>
  </si>
  <si>
    <t>K K000181 SUFINANCIRANJE NABAVE KNJIŽNIČNE GRAĐE SŠ</t>
  </si>
  <si>
    <r>
      <t>URBROJ: 2103-89-01-26-</t>
    </r>
    <r>
      <rPr>
        <sz val="10"/>
        <color theme="1"/>
        <rFont val="Arial"/>
        <family val="2"/>
        <charset val="238"/>
      </rPr>
      <t>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</si>
</sst>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23" fillId="0" borderId="0"/>
    <xf numFmtId="0" fontId="23" fillId="0" borderId="0"/>
  </cellStyleXfs>
  <cellXfs count="14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6" fillId="3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vertical="center" wrapText="1"/>
    </xf>
    <xf numFmtId="4" fontId="8" fillId="3" borderId="3" xfId="0" applyNumberFormat="1" applyFont="1" applyFill="1" applyBorder="1" applyAlignment="1">
      <alignment vertical="center"/>
    </xf>
    <xf numFmtId="4" fontId="8" fillId="3" borderId="3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 wrapText="1"/>
    </xf>
    <xf numFmtId="4" fontId="5" fillId="3" borderId="3" xfId="0" applyNumberFormat="1" applyFont="1" applyFill="1" applyBorder="1" applyAlignment="1">
      <alignment horizontal="right"/>
    </xf>
    <xf numFmtId="4" fontId="5" fillId="3" borderId="3" xfId="0" applyNumberFormat="1" applyFont="1" applyFill="1" applyBorder="1" applyAlignment="1">
      <alignment horizontal="right" wrapText="1"/>
    </xf>
    <xf numFmtId="4" fontId="5" fillId="2" borderId="3" xfId="0" applyNumberFormat="1" applyFont="1" applyFill="1" applyBorder="1"/>
    <xf numFmtId="4" fontId="3" fillId="2" borderId="3" xfId="0" applyNumberFormat="1" applyFont="1" applyFill="1" applyBorder="1" applyAlignment="1">
      <alignment horizontal="right"/>
    </xf>
    <xf numFmtId="4" fontId="5" fillId="2" borderId="3" xfId="0" applyNumberFormat="1" applyFont="1" applyFill="1" applyBorder="1" applyAlignment="1">
      <alignment horizontal="right"/>
    </xf>
    <xf numFmtId="4" fontId="8" fillId="2" borderId="3" xfId="0" applyNumberFormat="1" applyFont="1" applyFill="1" applyBorder="1" applyAlignment="1">
      <alignment vertical="center" wrapText="1"/>
    </xf>
    <xf numFmtId="4" fontId="6" fillId="2" borderId="3" xfId="0" applyNumberFormat="1" applyFont="1" applyFill="1" applyBorder="1" applyAlignment="1">
      <alignment vertical="center" wrapText="1"/>
    </xf>
    <xf numFmtId="4" fontId="18" fillId="0" borderId="3" xfId="0" applyNumberFormat="1" applyFont="1" applyBorder="1"/>
    <xf numFmtId="4" fontId="19" fillId="0" borderId="3" xfId="0" applyNumberFormat="1" applyFont="1" applyBorder="1"/>
    <xf numFmtId="4" fontId="3" fillId="2" borderId="3" xfId="0" applyNumberFormat="1" applyFont="1" applyFill="1" applyBorder="1" applyAlignment="1">
      <alignment horizontal="right" wrapText="1"/>
    </xf>
    <xf numFmtId="4" fontId="20" fillId="4" borderId="7" xfId="0" applyNumberFormat="1" applyFont="1" applyFill="1" applyBorder="1" applyAlignment="1">
      <alignment wrapText="1"/>
    </xf>
    <xf numFmtId="4" fontId="17" fillId="4" borderId="7" xfId="0" applyNumberFormat="1" applyFont="1" applyFill="1" applyBorder="1" applyAlignment="1">
      <alignment wrapText="1"/>
    </xf>
    <xf numFmtId="0" fontId="19" fillId="0" borderId="3" xfId="0" applyFont="1" applyBorder="1" applyAlignment="1">
      <alignment horizontal="left"/>
    </xf>
    <xf numFmtId="0" fontId="19" fillId="0" borderId="3" xfId="0" applyFont="1" applyBorder="1"/>
    <xf numFmtId="0" fontId="18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vertical="top" wrapText="1"/>
    </xf>
    <xf numFmtId="0" fontId="18" fillId="0" borderId="3" xfId="0" applyFont="1" applyBorder="1" applyAlignment="1">
      <alignment horizontal="left"/>
    </xf>
    <xf numFmtId="0" fontId="18" fillId="0" borderId="3" xfId="0" applyFont="1" applyBorder="1"/>
    <xf numFmtId="4" fontId="19" fillId="0" borderId="3" xfId="0" applyNumberFormat="1" applyFont="1" applyBorder="1" applyAlignment="1">
      <alignment horizontal="right"/>
    </xf>
    <xf numFmtId="0" fontId="7" fillId="2" borderId="0" xfId="0" applyFont="1" applyFill="1" applyAlignment="1">
      <alignment horizontal="left" vertical="center" indent="1"/>
    </xf>
    <xf numFmtId="4" fontId="3" fillId="2" borderId="0" xfId="0" applyNumberFormat="1" applyFont="1" applyFill="1" applyAlignment="1">
      <alignment horizontal="right"/>
    </xf>
    <xf numFmtId="4" fontId="19" fillId="0" borderId="0" xfId="0" applyNumberFormat="1" applyFont="1" applyAlignment="1">
      <alignment horizontal="right"/>
    </xf>
    <xf numFmtId="4" fontId="18" fillId="0" borderId="3" xfId="0" applyNumberFormat="1" applyFont="1" applyBorder="1" applyAlignment="1">
      <alignment horizontal="right"/>
    </xf>
    <xf numFmtId="4" fontId="8" fillId="2" borderId="3" xfId="0" applyNumberFormat="1" applyFont="1" applyFill="1" applyBorder="1" applyAlignment="1">
      <alignment horizontal="right" vertical="center" wrapText="1"/>
    </xf>
    <xf numFmtId="0" fontId="6" fillId="2" borderId="3" xfId="0" quotePrefix="1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indent="1"/>
    </xf>
    <xf numFmtId="4" fontId="18" fillId="0" borderId="3" xfId="0" applyNumberFormat="1" applyFont="1" applyBorder="1" applyAlignment="1">
      <alignment vertical="top" wrapText="1"/>
    </xf>
    <xf numFmtId="4" fontId="5" fillId="2" borderId="3" xfId="0" applyNumberFormat="1" applyFont="1" applyFill="1" applyBorder="1" applyAlignment="1">
      <alignment horizontal="right" wrapText="1"/>
    </xf>
    <xf numFmtId="4" fontId="19" fillId="0" borderId="3" xfId="0" applyNumberFormat="1" applyFont="1" applyBorder="1" applyAlignment="1">
      <alignment vertical="top" wrapText="1"/>
    </xf>
    <xf numFmtId="0" fontId="21" fillId="5" borderId="3" xfId="0" applyFont="1" applyFill="1" applyBorder="1" applyAlignment="1">
      <alignment horizontal="left" wrapText="1" indent="1"/>
    </xf>
    <xf numFmtId="0" fontId="22" fillId="4" borderId="3" xfId="0" applyFont="1" applyFill="1" applyBorder="1" applyAlignment="1">
      <alignment horizontal="left" wrapText="1" indent="1"/>
    </xf>
    <xf numFmtId="0" fontId="22" fillId="4" borderId="3" xfId="0" applyFont="1" applyFill="1" applyBorder="1" applyAlignment="1">
      <alignment horizontal="left" wrapText="1" indent="2"/>
    </xf>
    <xf numFmtId="0" fontId="20" fillId="4" borderId="3" xfId="0" applyFont="1" applyFill="1" applyBorder="1" applyAlignment="1">
      <alignment horizontal="left" wrapText="1" indent="3"/>
    </xf>
    <xf numFmtId="0" fontId="20" fillId="4" borderId="3" xfId="0" applyFont="1" applyFill="1" applyBorder="1" applyAlignment="1">
      <alignment horizontal="left" wrapText="1" indent="4"/>
    </xf>
    <xf numFmtId="0" fontId="17" fillId="4" borderId="3" xfId="0" applyFont="1" applyFill="1" applyBorder="1" applyAlignment="1">
      <alignment horizontal="left" wrapText="1" indent="5"/>
    </xf>
    <xf numFmtId="4" fontId="8" fillId="0" borderId="3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/>
    </xf>
    <xf numFmtId="4" fontId="5" fillId="3" borderId="3" xfId="0" quotePrefix="1" applyNumberFormat="1" applyFont="1" applyFill="1" applyBorder="1" applyAlignment="1">
      <alignment horizontal="left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left" vertical="center" wrapText="1"/>
    </xf>
    <xf numFmtId="4" fontId="8" fillId="3" borderId="3" xfId="0" applyNumberFormat="1" applyFont="1" applyFill="1" applyBorder="1" applyAlignment="1">
      <alignment wrapText="1"/>
    </xf>
    <xf numFmtId="2" fontId="6" fillId="2" borderId="3" xfId="0" applyNumberFormat="1" applyFont="1" applyFill="1" applyBorder="1" applyAlignment="1">
      <alignment horizontal="left" vertical="center" wrapText="1" indent="1"/>
    </xf>
    <xf numFmtId="4" fontId="3" fillId="2" borderId="3" xfId="0" applyNumberFormat="1" applyFont="1" applyFill="1" applyBorder="1" applyAlignment="1">
      <alignment vertical="center"/>
    </xf>
    <xf numFmtId="4" fontId="3" fillId="2" borderId="3" xfId="0" applyNumberFormat="1" applyFont="1" applyFill="1" applyBorder="1" applyAlignment="1">
      <alignment vertical="center" wrapText="1"/>
    </xf>
    <xf numFmtId="4" fontId="19" fillId="0" borderId="3" xfId="0" applyNumberFormat="1" applyFont="1" applyBorder="1" applyAlignment="1">
      <alignment vertical="center"/>
    </xf>
    <xf numFmtId="4" fontId="3" fillId="2" borderId="3" xfId="0" applyNumberFormat="1" applyFont="1" applyFill="1" applyBorder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/>
    </xf>
    <xf numFmtId="4" fontId="18" fillId="0" borderId="3" xfId="0" applyNumberFormat="1" applyFont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0" borderId="0" xfId="2" applyFont="1" applyAlignment="1">
      <alignment horizontal="left"/>
    </xf>
    <xf numFmtId="0" fontId="24" fillId="0" borderId="0" xfId="0" applyFont="1"/>
    <xf numFmtId="0" fontId="6" fillId="0" borderId="0" xfId="3" applyFont="1" applyAlignment="1">
      <alignment horizontal="left"/>
    </xf>
    <xf numFmtId="0" fontId="5" fillId="0" borderId="3" xfId="0" quotePrefix="1" applyFont="1" applyBorder="1" applyAlignment="1">
      <alignment horizontal="center" vertical="center" wrapText="1"/>
    </xf>
    <xf numFmtId="0" fontId="17" fillId="4" borderId="3" xfId="0" applyFont="1" applyFill="1" applyBorder="1" applyAlignment="1">
      <alignment wrapText="1"/>
    </xf>
    <xf numFmtId="4" fontId="21" fillId="5" borderId="3" xfId="0" applyNumberFormat="1" applyFont="1" applyFill="1" applyBorder="1" applyAlignment="1">
      <alignment horizontal="right" wrapText="1"/>
    </xf>
    <xf numFmtId="4" fontId="22" fillId="4" borderId="3" xfId="0" applyNumberFormat="1" applyFont="1" applyFill="1" applyBorder="1" applyAlignment="1">
      <alignment horizontal="right" wrapText="1"/>
    </xf>
    <xf numFmtId="4" fontId="20" fillId="4" borderId="3" xfId="0" applyNumberFormat="1" applyFont="1" applyFill="1" applyBorder="1" applyAlignment="1">
      <alignment horizontal="right" wrapText="1"/>
    </xf>
    <xf numFmtId="4" fontId="17" fillId="4" borderId="3" xfId="0" applyNumberFormat="1" applyFont="1" applyFill="1" applyBorder="1" applyAlignment="1">
      <alignment horizontal="right" wrapText="1"/>
    </xf>
    <xf numFmtId="2" fontId="22" fillId="4" borderId="3" xfId="0" applyNumberFormat="1" applyFont="1" applyFill="1" applyBorder="1" applyAlignment="1">
      <alignment wrapText="1"/>
    </xf>
    <xf numFmtId="4" fontId="22" fillId="4" borderId="3" xfId="0" applyNumberFormat="1" applyFont="1" applyFill="1" applyBorder="1" applyAlignment="1">
      <alignment wrapText="1"/>
    </xf>
    <xf numFmtId="0" fontId="22" fillId="4" borderId="3" xfId="0" applyFont="1" applyFill="1" applyBorder="1" applyAlignment="1">
      <alignment horizontal="left" vertical="center" wrapText="1" indent="2"/>
    </xf>
    <xf numFmtId="2" fontId="22" fillId="4" borderId="3" xfId="0" applyNumberFormat="1" applyFont="1" applyFill="1" applyBorder="1" applyAlignment="1">
      <alignment vertical="center" wrapText="1"/>
    </xf>
    <xf numFmtId="0" fontId="22" fillId="4" borderId="3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8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</cellXfs>
  <cellStyles count="4">
    <cellStyle name="Normalno" xfId="0" builtinId="0"/>
    <cellStyle name="Normalno 2" xfId="2"/>
    <cellStyle name="Normalno 2 2" xfId="3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6"/>
  <sheetViews>
    <sheetView showGridLines="0" zoomScale="90" zoomScaleNormal="90" workbookViewId="0">
      <selection activeCell="K18" sqref="K18"/>
    </sheetView>
  </sheetViews>
  <sheetFormatPr defaultRowHeight="15" x14ac:dyDescent="0.25"/>
  <cols>
    <col min="1" max="1" width="3.7109375" customWidth="1"/>
    <col min="6" max="6" width="25.28515625" customWidth="1"/>
    <col min="7" max="10" width="24.28515625" customWidth="1"/>
    <col min="11" max="12" width="15.7109375" customWidth="1"/>
    <col min="13" max="13" width="25.28515625" customWidth="1"/>
  </cols>
  <sheetData>
    <row r="1" spans="2:13" ht="15" customHeight="1" x14ac:dyDescent="0.25">
      <c r="B1" s="101" t="s">
        <v>0</v>
      </c>
      <c r="C1" s="102"/>
      <c r="D1" s="102"/>
    </row>
    <row r="2" spans="2:13" ht="15" customHeight="1" x14ac:dyDescent="0.25">
      <c r="B2" s="101" t="s">
        <v>198</v>
      </c>
      <c r="C2" s="102"/>
      <c r="D2" s="102"/>
    </row>
    <row r="3" spans="2:13" ht="15" customHeight="1" x14ac:dyDescent="0.25">
      <c r="B3" s="103" t="s">
        <v>176</v>
      </c>
      <c r="C3" s="102"/>
      <c r="D3" s="102"/>
    </row>
    <row r="4" spans="2:13" ht="42" customHeight="1" x14ac:dyDescent="0.25">
      <c r="B4" s="115" t="s">
        <v>182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23"/>
    </row>
    <row r="5" spans="2:13" ht="18" customHeight="1" x14ac:dyDescent="0.25"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2"/>
    </row>
    <row r="6" spans="2:13" ht="15.75" customHeight="1" x14ac:dyDescent="0.25">
      <c r="B6" s="115" t="s">
        <v>1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22"/>
    </row>
    <row r="7" spans="2:13" ht="18" x14ac:dyDescent="0.25"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3"/>
    </row>
    <row r="8" spans="2:13" ht="18" customHeight="1" x14ac:dyDescent="0.25">
      <c r="B8" s="115" t="s">
        <v>2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21"/>
    </row>
    <row r="9" spans="2:13" ht="18" customHeight="1" x14ac:dyDescent="0.25"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21"/>
    </row>
    <row r="10" spans="2:13" ht="18" customHeight="1" x14ac:dyDescent="0.25">
      <c r="B10" s="139" t="s">
        <v>3</v>
      </c>
      <c r="C10" s="139"/>
      <c r="D10" s="139"/>
      <c r="E10" s="139"/>
      <c r="F10" s="139"/>
      <c r="G10" s="40"/>
      <c r="H10" s="41"/>
      <c r="I10" s="41"/>
      <c r="J10" s="41"/>
      <c r="K10" s="42"/>
      <c r="L10" s="42"/>
    </row>
    <row r="11" spans="2:13" ht="33" customHeight="1" x14ac:dyDescent="0.25">
      <c r="B11" s="123" t="s">
        <v>4</v>
      </c>
      <c r="C11" s="123"/>
      <c r="D11" s="123"/>
      <c r="E11" s="123"/>
      <c r="F11" s="123"/>
      <c r="G11" s="104" t="s">
        <v>177</v>
      </c>
      <c r="H11" s="104" t="s">
        <v>178</v>
      </c>
      <c r="I11" s="104" t="s">
        <v>179</v>
      </c>
      <c r="J11" s="104" t="s">
        <v>180</v>
      </c>
      <c r="K11" s="24" t="s">
        <v>5</v>
      </c>
      <c r="L11" s="24" t="s">
        <v>6</v>
      </c>
    </row>
    <row r="12" spans="2:13" x14ac:dyDescent="0.25">
      <c r="B12" s="134">
        <v>1</v>
      </c>
      <c r="C12" s="134"/>
      <c r="D12" s="134"/>
      <c r="E12" s="134"/>
      <c r="F12" s="135"/>
      <c r="G12" s="29">
        <v>2</v>
      </c>
      <c r="H12" s="28">
        <v>3</v>
      </c>
      <c r="I12" s="28">
        <v>4</v>
      </c>
      <c r="J12" s="28">
        <v>5</v>
      </c>
      <c r="K12" s="28" t="s">
        <v>7</v>
      </c>
      <c r="L12" s="28" t="s">
        <v>8</v>
      </c>
    </row>
    <row r="13" spans="2:13" x14ac:dyDescent="0.25">
      <c r="B13" s="121" t="s">
        <v>9</v>
      </c>
      <c r="C13" s="122"/>
      <c r="D13" s="122"/>
      <c r="E13" s="122"/>
      <c r="F13" s="132"/>
      <c r="G13" s="45">
        <v>462624.28</v>
      </c>
      <c r="H13" s="49">
        <v>1135076</v>
      </c>
      <c r="I13" s="49">
        <v>1135076</v>
      </c>
      <c r="J13" s="49">
        <v>501393.9</v>
      </c>
      <c r="K13" s="49">
        <v>108.38</v>
      </c>
      <c r="L13" s="49">
        <v>44.17</v>
      </c>
    </row>
    <row r="14" spans="2:13" x14ac:dyDescent="0.25">
      <c r="B14" s="133" t="s">
        <v>10</v>
      </c>
      <c r="C14" s="132"/>
      <c r="D14" s="132"/>
      <c r="E14" s="132"/>
      <c r="F14" s="132"/>
      <c r="G14" s="45"/>
      <c r="H14" s="49"/>
      <c r="I14" s="49"/>
      <c r="J14" s="49"/>
      <c r="K14" s="49"/>
      <c r="L14" s="49"/>
    </row>
    <row r="15" spans="2:13" x14ac:dyDescent="0.25">
      <c r="B15" s="129" t="s">
        <v>11</v>
      </c>
      <c r="C15" s="130"/>
      <c r="D15" s="130"/>
      <c r="E15" s="130"/>
      <c r="F15" s="131"/>
      <c r="G15" s="47">
        <f>G13+G14</f>
        <v>462624.28</v>
      </c>
      <c r="H15" s="47">
        <f t="shared" ref="H15:L15" si="0">H13+H14</f>
        <v>1135076</v>
      </c>
      <c r="I15" s="47">
        <f t="shared" si="0"/>
        <v>1135076</v>
      </c>
      <c r="J15" s="47">
        <f t="shared" si="0"/>
        <v>501393.9</v>
      </c>
      <c r="K15" s="47">
        <f t="shared" si="0"/>
        <v>108.38</v>
      </c>
      <c r="L15" s="47">
        <f t="shared" si="0"/>
        <v>44.17</v>
      </c>
    </row>
    <row r="16" spans="2:13" x14ac:dyDescent="0.25">
      <c r="B16" s="138" t="s">
        <v>12</v>
      </c>
      <c r="C16" s="122"/>
      <c r="D16" s="122"/>
      <c r="E16" s="122"/>
      <c r="F16" s="122"/>
      <c r="G16" s="46">
        <v>529913.03</v>
      </c>
      <c r="H16" s="49">
        <v>1058289</v>
      </c>
      <c r="I16" s="49">
        <v>1058289</v>
      </c>
      <c r="J16" s="49">
        <v>501307.16</v>
      </c>
      <c r="K16" s="50">
        <v>94.6</v>
      </c>
      <c r="L16" s="50">
        <v>47.37</v>
      </c>
    </row>
    <row r="17" spans="1:49" x14ac:dyDescent="0.25">
      <c r="B17" s="133" t="s">
        <v>13</v>
      </c>
      <c r="C17" s="132"/>
      <c r="D17" s="132"/>
      <c r="E17" s="132"/>
      <c r="F17" s="132"/>
      <c r="G17" s="45">
        <v>293.3</v>
      </c>
      <c r="H17" s="49">
        <v>4287</v>
      </c>
      <c r="I17" s="49">
        <v>4287</v>
      </c>
      <c r="J17" s="49">
        <v>1890.98</v>
      </c>
      <c r="K17" s="50">
        <v>644.73</v>
      </c>
      <c r="L17" s="50">
        <v>44.11</v>
      </c>
    </row>
    <row r="18" spans="1:49" x14ac:dyDescent="0.25">
      <c r="B18" s="16" t="s">
        <v>14</v>
      </c>
      <c r="C18" s="39"/>
      <c r="D18" s="39"/>
      <c r="E18" s="39"/>
      <c r="F18" s="39"/>
      <c r="G18" s="47">
        <f>G16+G17</f>
        <v>530206.33000000007</v>
      </c>
      <c r="H18" s="47">
        <f t="shared" ref="H18:J18" si="1">H16+H17</f>
        <v>1062576</v>
      </c>
      <c r="I18" s="47">
        <f t="shared" si="1"/>
        <v>1062576</v>
      </c>
      <c r="J18" s="47">
        <f t="shared" si="1"/>
        <v>503198.13999999996</v>
      </c>
      <c r="K18" s="51">
        <f>J18/G18*100</f>
        <v>94.906098159937073</v>
      </c>
      <c r="L18" s="51">
        <f>J18/I18*100</f>
        <v>47.356437563054307</v>
      </c>
    </row>
    <row r="19" spans="1:49" x14ac:dyDescent="0.25">
      <c r="B19" s="137" t="s">
        <v>15</v>
      </c>
      <c r="C19" s="130"/>
      <c r="D19" s="130"/>
      <c r="E19" s="130"/>
      <c r="F19" s="130"/>
      <c r="G19" s="48">
        <f>G15-G18</f>
        <v>-67582.050000000047</v>
      </c>
      <c r="H19" s="48">
        <f t="shared" ref="H19:J19" si="2">H15-H18</f>
        <v>72500</v>
      </c>
      <c r="I19" s="48">
        <f t="shared" si="2"/>
        <v>72500</v>
      </c>
      <c r="J19" s="48">
        <f t="shared" si="2"/>
        <v>-1804.2399999999325</v>
      </c>
      <c r="K19" s="52">
        <f>J19/G19*100</f>
        <v>2.6697029758640514</v>
      </c>
      <c r="L19" s="52">
        <f>J19/I19*100</f>
        <v>-2.488606896551631</v>
      </c>
    </row>
    <row r="20" spans="1:49" ht="18" x14ac:dyDescent="0.25"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"/>
    </row>
    <row r="21" spans="1:49" ht="18" customHeight="1" x14ac:dyDescent="0.25">
      <c r="B21" s="120" t="s">
        <v>16</v>
      </c>
      <c r="C21" s="120"/>
      <c r="D21" s="120"/>
      <c r="E21" s="120"/>
      <c r="F21" s="120"/>
      <c r="G21" s="40"/>
      <c r="H21" s="41"/>
      <c r="I21" s="41"/>
      <c r="J21" s="41"/>
      <c r="K21" s="42"/>
      <c r="L21" s="42"/>
      <c r="M21" s="1"/>
    </row>
    <row r="22" spans="1:49" ht="33" customHeight="1" x14ac:dyDescent="0.25">
      <c r="B22" s="123" t="s">
        <v>4</v>
      </c>
      <c r="C22" s="123"/>
      <c r="D22" s="123"/>
      <c r="E22" s="123"/>
      <c r="F22" s="123"/>
      <c r="G22" s="104" t="s">
        <v>177</v>
      </c>
      <c r="H22" s="104" t="s">
        <v>181</v>
      </c>
      <c r="I22" s="104" t="s">
        <v>179</v>
      </c>
      <c r="J22" s="104" t="s">
        <v>180</v>
      </c>
      <c r="K22" s="24" t="s">
        <v>5</v>
      </c>
      <c r="L22" s="24" t="s">
        <v>6</v>
      </c>
    </row>
    <row r="23" spans="1:49" x14ac:dyDescent="0.25">
      <c r="B23" s="124">
        <v>1</v>
      </c>
      <c r="C23" s="125"/>
      <c r="D23" s="125"/>
      <c r="E23" s="125"/>
      <c r="F23" s="125"/>
      <c r="G23" s="30">
        <v>2</v>
      </c>
      <c r="H23" s="28">
        <v>3</v>
      </c>
      <c r="I23" s="28">
        <v>4</v>
      </c>
      <c r="J23" s="28">
        <v>5</v>
      </c>
      <c r="K23" s="28" t="s">
        <v>7</v>
      </c>
      <c r="L23" s="28" t="s">
        <v>8</v>
      </c>
    </row>
    <row r="24" spans="1:49" ht="15.75" customHeight="1" x14ac:dyDescent="0.25">
      <c r="B24" s="121" t="s">
        <v>17</v>
      </c>
      <c r="C24" s="126"/>
      <c r="D24" s="126"/>
      <c r="E24" s="126"/>
      <c r="F24" s="126"/>
      <c r="G24" s="87"/>
      <c r="H24" s="88"/>
      <c r="I24" s="88"/>
      <c r="J24" s="88"/>
      <c r="K24" s="88"/>
      <c r="L24" s="88"/>
    </row>
    <row r="25" spans="1:49" x14ac:dyDescent="0.25">
      <c r="B25" s="121" t="s">
        <v>18</v>
      </c>
      <c r="C25" s="122"/>
      <c r="D25" s="122"/>
      <c r="E25" s="122"/>
      <c r="F25" s="122"/>
      <c r="G25" s="46"/>
      <c r="H25" s="88"/>
      <c r="I25" s="88"/>
      <c r="J25" s="88"/>
      <c r="K25" s="88"/>
      <c r="L25" s="88"/>
    </row>
    <row r="26" spans="1:49" ht="15" customHeight="1" x14ac:dyDescent="0.25">
      <c r="B26" s="117" t="s">
        <v>19</v>
      </c>
      <c r="C26" s="118"/>
      <c r="D26" s="118"/>
      <c r="E26" s="118"/>
      <c r="F26" s="119"/>
      <c r="G26" s="89"/>
      <c r="H26" s="90"/>
      <c r="I26" s="90"/>
      <c r="J26" s="90"/>
      <c r="K26" s="90"/>
      <c r="L26" s="90"/>
    </row>
    <row r="27" spans="1:49" s="32" customFormat="1" ht="15" customHeight="1" x14ac:dyDescent="0.25">
      <c r="A27"/>
      <c r="B27" s="121" t="s">
        <v>20</v>
      </c>
      <c r="C27" s="122"/>
      <c r="D27" s="122"/>
      <c r="E27" s="122"/>
      <c r="F27" s="122"/>
      <c r="G27" s="46">
        <v>2313.89</v>
      </c>
      <c r="H27" s="49">
        <v>-72500</v>
      </c>
      <c r="I27" s="49">
        <v>-72500</v>
      </c>
      <c r="J27" s="49">
        <v>-72067.11</v>
      </c>
      <c r="K27" s="49">
        <f>J27/G27*100</f>
        <v>-3114.5434744088961</v>
      </c>
      <c r="L27" s="49">
        <f>J27/I27*100</f>
        <v>99.402910344827589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 s="32" customFormat="1" ht="15" customHeight="1" x14ac:dyDescent="0.25">
      <c r="A28"/>
      <c r="B28" s="121" t="s">
        <v>21</v>
      </c>
      <c r="C28" s="122"/>
      <c r="D28" s="122"/>
      <c r="E28" s="122"/>
      <c r="F28" s="122"/>
      <c r="G28" s="46"/>
      <c r="H28" s="49"/>
      <c r="I28" s="49"/>
      <c r="J28" s="49"/>
      <c r="K28" s="49"/>
      <c r="L28" s="49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</row>
    <row r="29" spans="1:49" s="38" customFormat="1" x14ac:dyDescent="0.25">
      <c r="A29" s="37"/>
      <c r="B29" s="117" t="s">
        <v>22</v>
      </c>
      <c r="C29" s="118"/>
      <c r="D29" s="118"/>
      <c r="E29" s="118"/>
      <c r="F29" s="119"/>
      <c r="G29" s="89"/>
      <c r="H29" s="91"/>
      <c r="I29" s="91"/>
      <c r="J29" s="91"/>
      <c r="K29" s="91"/>
      <c r="L29" s="91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</row>
    <row r="30" spans="1:49" x14ac:dyDescent="0.25">
      <c r="B30" s="136" t="s">
        <v>23</v>
      </c>
      <c r="C30" s="136"/>
      <c r="D30" s="136"/>
      <c r="E30" s="136"/>
      <c r="F30" s="136"/>
      <c r="G30" s="92">
        <f>G19+G27</f>
        <v>-65268.160000000047</v>
      </c>
      <c r="H30" s="51">
        <v>0</v>
      </c>
      <c r="I30" s="51">
        <v>0</v>
      </c>
      <c r="J30" s="51">
        <f>J19+J27</f>
        <v>-73871.349999999933</v>
      </c>
      <c r="K30" s="51">
        <f>J30/G30*100</f>
        <v>113.18129697543165</v>
      </c>
      <c r="L30" s="51"/>
    </row>
    <row r="32" spans="1:49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2:12" ht="15" customHeight="1" x14ac:dyDescent="0.25">
      <c r="B33" s="127" t="s">
        <v>24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</row>
    <row r="34" spans="2:12" ht="36.75" customHeight="1" x14ac:dyDescent="0.25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</row>
    <row r="35" spans="2:12" ht="15" customHeight="1" x14ac:dyDescent="0.25"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</row>
    <row r="36" spans="2:12" x14ac:dyDescent="0.25"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</row>
  </sheetData>
  <mergeCells count="28">
    <mergeCell ref="B4:L4"/>
    <mergeCell ref="B33:L34"/>
    <mergeCell ref="B35:L36"/>
    <mergeCell ref="B15:F15"/>
    <mergeCell ref="B25:F25"/>
    <mergeCell ref="B13:F13"/>
    <mergeCell ref="B14:F14"/>
    <mergeCell ref="B11:F11"/>
    <mergeCell ref="B12:F12"/>
    <mergeCell ref="B30:F30"/>
    <mergeCell ref="B17:F17"/>
    <mergeCell ref="B19:F19"/>
    <mergeCell ref="B16:F16"/>
    <mergeCell ref="B10:F10"/>
    <mergeCell ref="B5:L5"/>
    <mergeCell ref="B7:L7"/>
    <mergeCell ref="B9:L9"/>
    <mergeCell ref="B20:L20"/>
    <mergeCell ref="B8:L8"/>
    <mergeCell ref="B6:L6"/>
    <mergeCell ref="B29:F29"/>
    <mergeCell ref="B26:F26"/>
    <mergeCell ref="B21:F21"/>
    <mergeCell ref="B27:F27"/>
    <mergeCell ref="B28:F28"/>
    <mergeCell ref="B22:F22"/>
    <mergeCell ref="B23:F23"/>
    <mergeCell ref="B24:F24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4"/>
  <sheetViews>
    <sheetView showGridLines="0" topLeftCell="A58" zoomScale="80" zoomScaleNormal="80" workbookViewId="0">
      <selection activeCell="K80" sqref="K80"/>
    </sheetView>
  </sheetViews>
  <sheetFormatPr defaultRowHeight="15" x14ac:dyDescent="0.25"/>
  <cols>
    <col min="1" max="1" width="3.7109375" customWidth="1"/>
    <col min="2" max="5" width="6.7109375" customWidth="1"/>
    <col min="6" max="6" width="66.28515625" customWidth="1"/>
    <col min="7" max="10" width="24.28515625" customWidth="1"/>
    <col min="11" max="12" width="15.7109375" customWidth="1"/>
  </cols>
  <sheetData>
    <row r="1" spans="2:12" ht="18" x14ac:dyDescent="0.25"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2:12" ht="15.75" customHeight="1" x14ac:dyDescent="0.25">
      <c r="B2" s="115" t="s">
        <v>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2:12" ht="18" x14ac:dyDescent="0.25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2:12" ht="15.75" customHeight="1" x14ac:dyDescent="0.25">
      <c r="B4" s="115" t="s">
        <v>25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2" ht="18" x14ac:dyDescent="0.25"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</row>
    <row r="6" spans="2:12" ht="15.75" customHeight="1" x14ac:dyDescent="0.25">
      <c r="B6" s="115" t="s">
        <v>26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</row>
    <row r="7" spans="2:12" ht="18" x14ac:dyDescent="0.25"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</row>
    <row r="8" spans="2:12" ht="33" customHeight="1" x14ac:dyDescent="0.25">
      <c r="B8" s="144" t="s">
        <v>4</v>
      </c>
      <c r="C8" s="145"/>
      <c r="D8" s="145"/>
      <c r="E8" s="145"/>
      <c r="F8" s="146"/>
      <c r="G8" s="31" t="s">
        <v>177</v>
      </c>
      <c r="H8" s="31" t="s">
        <v>181</v>
      </c>
      <c r="I8" s="31" t="s">
        <v>179</v>
      </c>
      <c r="J8" s="31" t="s">
        <v>180</v>
      </c>
      <c r="K8" s="31" t="s">
        <v>5</v>
      </c>
      <c r="L8" s="31" t="s">
        <v>6</v>
      </c>
    </row>
    <row r="9" spans="2:12" x14ac:dyDescent="0.25">
      <c r="B9" s="141">
        <v>1</v>
      </c>
      <c r="C9" s="142"/>
      <c r="D9" s="142"/>
      <c r="E9" s="142"/>
      <c r="F9" s="143"/>
      <c r="G9" s="33">
        <v>2</v>
      </c>
      <c r="H9" s="33">
        <v>3</v>
      </c>
      <c r="I9" s="33">
        <v>4</v>
      </c>
      <c r="J9" s="33">
        <v>5</v>
      </c>
      <c r="K9" s="33" t="s">
        <v>7</v>
      </c>
      <c r="L9" s="33" t="s">
        <v>8</v>
      </c>
    </row>
    <row r="10" spans="2:12" x14ac:dyDescent="0.25">
      <c r="B10" s="6"/>
      <c r="C10" s="6"/>
      <c r="D10" s="6"/>
      <c r="E10" s="6"/>
      <c r="F10" s="6" t="s">
        <v>27</v>
      </c>
      <c r="G10" s="55">
        <f>G11</f>
        <v>462624.28</v>
      </c>
      <c r="H10" s="55">
        <f t="shared" ref="H10:J10" si="0">H11</f>
        <v>1135076</v>
      </c>
      <c r="I10" s="55">
        <f t="shared" si="0"/>
        <v>1135076</v>
      </c>
      <c r="J10" s="55">
        <f t="shared" si="0"/>
        <v>501393.9</v>
      </c>
      <c r="K10" s="58">
        <v>108.38</v>
      </c>
      <c r="L10" s="58">
        <v>44.17</v>
      </c>
    </row>
    <row r="11" spans="2:12" x14ac:dyDescent="0.25">
      <c r="B11" s="6">
        <v>6</v>
      </c>
      <c r="C11" s="6"/>
      <c r="D11" s="6"/>
      <c r="E11" s="6"/>
      <c r="F11" s="6" t="s">
        <v>28</v>
      </c>
      <c r="G11" s="53">
        <v>462624.28</v>
      </c>
      <c r="H11" s="53">
        <v>1135076</v>
      </c>
      <c r="I11" s="53">
        <v>1135076</v>
      </c>
      <c r="J11" s="53">
        <v>501393.9</v>
      </c>
      <c r="K11" s="58">
        <v>108.38</v>
      </c>
      <c r="L11" s="58">
        <v>44.17</v>
      </c>
    </row>
    <row r="12" spans="2:12" x14ac:dyDescent="0.25">
      <c r="B12" s="6"/>
      <c r="C12" s="6">
        <v>63</v>
      </c>
      <c r="D12" s="6"/>
      <c r="E12" s="6"/>
      <c r="F12" s="6" t="s">
        <v>29</v>
      </c>
      <c r="G12" s="55">
        <v>418443</v>
      </c>
      <c r="H12" s="55">
        <v>1046700</v>
      </c>
      <c r="I12" s="55">
        <v>1046700</v>
      </c>
      <c r="J12" s="58">
        <v>450180.21</v>
      </c>
      <c r="K12" s="58">
        <v>107.58</v>
      </c>
      <c r="L12" s="58">
        <v>43.01</v>
      </c>
    </row>
    <row r="13" spans="2:12" x14ac:dyDescent="0.25">
      <c r="B13" s="7"/>
      <c r="C13" s="7"/>
      <c r="D13" s="7">
        <v>636</v>
      </c>
      <c r="E13" s="7"/>
      <c r="F13" s="7" t="s">
        <v>30</v>
      </c>
      <c r="G13" s="54">
        <v>418443</v>
      </c>
      <c r="H13" s="54">
        <v>1046700</v>
      </c>
      <c r="I13" s="54">
        <v>1046700</v>
      </c>
      <c r="J13" s="59">
        <v>450180.21</v>
      </c>
      <c r="K13" s="59">
        <v>107.58</v>
      </c>
      <c r="L13" s="59">
        <v>43.01</v>
      </c>
    </row>
    <row r="14" spans="2:12" x14ac:dyDescent="0.25">
      <c r="B14" s="7"/>
      <c r="C14" s="7"/>
      <c r="D14" s="7"/>
      <c r="E14" s="7">
        <v>6361</v>
      </c>
      <c r="F14" s="7" t="s">
        <v>31</v>
      </c>
      <c r="G14" s="54">
        <v>418443</v>
      </c>
      <c r="H14" s="54">
        <v>1045200</v>
      </c>
      <c r="I14" s="54">
        <v>1045200</v>
      </c>
      <c r="J14" s="59">
        <v>450180.21</v>
      </c>
      <c r="K14" s="59">
        <v>107.58</v>
      </c>
      <c r="L14" s="59">
        <v>43.07</v>
      </c>
    </row>
    <row r="15" spans="2:12" x14ac:dyDescent="0.25">
      <c r="B15" s="7"/>
      <c r="C15" s="7"/>
      <c r="D15" s="7"/>
      <c r="E15" s="7">
        <v>6362</v>
      </c>
      <c r="F15" s="7" t="s">
        <v>32</v>
      </c>
      <c r="G15" s="54"/>
      <c r="H15" s="54">
        <v>1500</v>
      </c>
      <c r="I15" s="54">
        <v>1500</v>
      </c>
      <c r="J15" s="59"/>
      <c r="K15" s="59"/>
      <c r="L15" s="59"/>
    </row>
    <row r="16" spans="2:12" x14ac:dyDescent="0.25">
      <c r="B16" s="7"/>
      <c r="C16" s="15">
        <v>64</v>
      </c>
      <c r="D16" s="15"/>
      <c r="E16" s="15"/>
      <c r="F16" s="15" t="s">
        <v>33</v>
      </c>
      <c r="G16" s="55">
        <v>1.33</v>
      </c>
      <c r="H16" s="55"/>
      <c r="I16" s="55"/>
      <c r="J16" s="58"/>
      <c r="K16" s="58"/>
      <c r="L16" s="58"/>
    </row>
    <row r="17" spans="2:12" x14ac:dyDescent="0.25">
      <c r="B17" s="7"/>
      <c r="C17" s="7"/>
      <c r="D17" s="7">
        <v>641</v>
      </c>
      <c r="E17" s="7"/>
      <c r="F17" s="7" t="s">
        <v>34</v>
      </c>
      <c r="G17" s="54">
        <v>1.33</v>
      </c>
      <c r="H17" s="54"/>
      <c r="I17" s="54"/>
      <c r="J17" s="59"/>
      <c r="K17" s="59"/>
      <c r="L17" s="59"/>
    </row>
    <row r="18" spans="2:12" x14ac:dyDescent="0.25">
      <c r="B18" s="7"/>
      <c r="C18" s="7"/>
      <c r="D18" s="7"/>
      <c r="E18" s="7">
        <v>6413</v>
      </c>
      <c r="F18" s="7" t="s">
        <v>35</v>
      </c>
      <c r="G18" s="54">
        <v>1.33</v>
      </c>
      <c r="H18" s="54"/>
      <c r="I18" s="54"/>
      <c r="J18" s="59"/>
      <c r="K18" s="59"/>
      <c r="L18" s="59"/>
    </row>
    <row r="19" spans="2:12" ht="33" customHeight="1" x14ac:dyDescent="0.25">
      <c r="B19" s="7"/>
      <c r="C19" s="15">
        <v>66</v>
      </c>
      <c r="D19" s="15"/>
      <c r="E19" s="15"/>
      <c r="F19" s="6" t="s">
        <v>36</v>
      </c>
      <c r="G19" s="98">
        <v>607.97</v>
      </c>
      <c r="H19" s="98">
        <v>1300</v>
      </c>
      <c r="I19" s="98">
        <v>1300</v>
      </c>
      <c r="J19" s="99">
        <v>730</v>
      </c>
      <c r="K19" s="99">
        <v>120.07</v>
      </c>
      <c r="L19" s="99">
        <v>56.15</v>
      </c>
    </row>
    <row r="20" spans="2:12" x14ac:dyDescent="0.25">
      <c r="B20" s="7"/>
      <c r="C20" s="15"/>
      <c r="D20" s="7">
        <v>661</v>
      </c>
      <c r="E20" s="7"/>
      <c r="F20" s="10" t="s">
        <v>37</v>
      </c>
      <c r="G20" s="54">
        <v>607.97</v>
      </c>
      <c r="H20" s="54">
        <v>1300</v>
      </c>
      <c r="I20" s="54">
        <v>1300</v>
      </c>
      <c r="J20" s="59">
        <v>600</v>
      </c>
      <c r="K20" s="59">
        <v>98.69</v>
      </c>
      <c r="L20" s="59">
        <v>46.15</v>
      </c>
    </row>
    <row r="21" spans="2:12" x14ac:dyDescent="0.25">
      <c r="B21" s="7"/>
      <c r="C21" s="15"/>
      <c r="D21" s="7"/>
      <c r="E21" s="7">
        <v>6615</v>
      </c>
      <c r="F21" s="10" t="s">
        <v>38</v>
      </c>
      <c r="G21" s="54">
        <v>607.97</v>
      </c>
      <c r="H21" s="54">
        <v>1300</v>
      </c>
      <c r="I21" s="54">
        <v>1300</v>
      </c>
      <c r="J21" s="59">
        <v>600</v>
      </c>
      <c r="K21" s="59">
        <v>98.69</v>
      </c>
      <c r="L21" s="59">
        <v>46.15</v>
      </c>
    </row>
    <row r="22" spans="2:12" ht="30" customHeight="1" x14ac:dyDescent="0.25">
      <c r="B22" s="7"/>
      <c r="C22" s="7"/>
      <c r="D22" s="7">
        <v>663</v>
      </c>
      <c r="E22" s="7"/>
      <c r="F22" s="10" t="s">
        <v>39</v>
      </c>
      <c r="G22" s="97"/>
      <c r="H22" s="54"/>
      <c r="I22" s="54"/>
      <c r="J22" s="59">
        <v>130</v>
      </c>
      <c r="K22" s="59"/>
      <c r="L22" s="59"/>
    </row>
    <row r="23" spans="2:12" x14ac:dyDescent="0.25">
      <c r="B23" s="15"/>
      <c r="C23" s="7"/>
      <c r="D23" s="7"/>
      <c r="E23" s="7">
        <v>6631</v>
      </c>
      <c r="F23" s="10" t="s">
        <v>40</v>
      </c>
      <c r="G23" s="57"/>
      <c r="H23" s="56"/>
      <c r="I23" s="56"/>
      <c r="J23" s="57">
        <v>130</v>
      </c>
      <c r="K23" s="59"/>
      <c r="L23" s="59"/>
    </row>
    <row r="24" spans="2:12" ht="33" customHeight="1" x14ac:dyDescent="0.25">
      <c r="B24" s="7"/>
      <c r="C24" s="15">
        <v>67</v>
      </c>
      <c r="D24" s="15"/>
      <c r="E24" s="15"/>
      <c r="F24" s="100" t="s">
        <v>41</v>
      </c>
      <c r="G24" s="98">
        <v>40695.410000000003</v>
      </c>
      <c r="H24" s="98">
        <v>77076</v>
      </c>
      <c r="I24" s="98">
        <v>77076</v>
      </c>
      <c r="J24" s="99">
        <v>45278.080000000002</v>
      </c>
      <c r="K24" s="99">
        <v>111.26</v>
      </c>
      <c r="L24" s="99">
        <v>58.74</v>
      </c>
    </row>
    <row r="25" spans="2:12" ht="30" customHeight="1" x14ac:dyDescent="0.25">
      <c r="B25" s="7"/>
      <c r="C25" s="7"/>
      <c r="D25" s="7">
        <v>671</v>
      </c>
      <c r="E25" s="7"/>
      <c r="F25" s="20" t="s">
        <v>42</v>
      </c>
      <c r="G25" s="97">
        <v>40695.410000000003</v>
      </c>
      <c r="H25" s="97">
        <v>77076</v>
      </c>
      <c r="I25" s="97">
        <v>77076</v>
      </c>
      <c r="J25" s="96">
        <v>45278.080000000002</v>
      </c>
      <c r="K25" s="96">
        <v>111.26</v>
      </c>
      <c r="L25" s="96">
        <v>58.74</v>
      </c>
    </row>
    <row r="26" spans="2:12" ht="15" customHeight="1" x14ac:dyDescent="0.25">
      <c r="B26" s="7"/>
      <c r="C26" s="7"/>
      <c r="D26" s="7"/>
      <c r="E26" s="7">
        <v>6711</v>
      </c>
      <c r="F26" s="20" t="s">
        <v>43</v>
      </c>
      <c r="G26" s="54">
        <v>40402.11</v>
      </c>
      <c r="H26" s="54">
        <v>74289</v>
      </c>
      <c r="I26" s="54">
        <v>74289</v>
      </c>
      <c r="J26" s="59">
        <v>44556.4</v>
      </c>
      <c r="K26" s="59">
        <v>110.28</v>
      </c>
      <c r="L26" s="59">
        <v>59.98</v>
      </c>
    </row>
    <row r="27" spans="2:12" ht="30" customHeight="1" x14ac:dyDescent="0.25">
      <c r="B27" s="7"/>
      <c r="C27" s="7"/>
      <c r="D27" s="7"/>
      <c r="E27" s="7">
        <v>6712</v>
      </c>
      <c r="F27" s="20" t="s">
        <v>44</v>
      </c>
      <c r="G27" s="97">
        <v>293.3</v>
      </c>
      <c r="H27" s="97">
        <v>2787</v>
      </c>
      <c r="I27" s="97">
        <v>2787</v>
      </c>
      <c r="J27" s="96">
        <v>721.68</v>
      </c>
      <c r="K27" s="96">
        <v>246.06</v>
      </c>
      <c r="L27" s="96">
        <v>25.89</v>
      </c>
    </row>
    <row r="28" spans="2:12" ht="15" customHeight="1" x14ac:dyDescent="0.25">
      <c r="B28" s="7"/>
      <c r="C28" s="15">
        <v>68</v>
      </c>
      <c r="D28" s="15"/>
      <c r="E28" s="15"/>
      <c r="F28" s="100" t="s">
        <v>45</v>
      </c>
      <c r="G28" s="55">
        <v>2876.57</v>
      </c>
      <c r="H28" s="55">
        <v>10000</v>
      </c>
      <c r="I28" s="55">
        <v>10000</v>
      </c>
      <c r="J28" s="58">
        <v>5205.6099999999997</v>
      </c>
      <c r="K28" s="58">
        <v>180.97</v>
      </c>
      <c r="L28" s="58">
        <v>52.06</v>
      </c>
    </row>
    <row r="29" spans="2:12" ht="15" customHeight="1" x14ac:dyDescent="0.25">
      <c r="B29" s="7"/>
      <c r="C29" s="7"/>
      <c r="D29" s="7">
        <v>683</v>
      </c>
      <c r="E29" s="7"/>
      <c r="F29" s="20" t="s">
        <v>46</v>
      </c>
      <c r="G29" s="54">
        <v>2876.57</v>
      </c>
      <c r="H29" s="54">
        <v>10000</v>
      </c>
      <c r="I29" s="54">
        <v>10000</v>
      </c>
      <c r="J29" s="59">
        <v>5205.6099999999997</v>
      </c>
      <c r="K29" s="59">
        <v>180.97</v>
      </c>
      <c r="L29" s="59">
        <v>52.06</v>
      </c>
    </row>
    <row r="30" spans="2:12" ht="15" customHeight="1" x14ac:dyDescent="0.25">
      <c r="B30" s="7"/>
      <c r="C30" s="7"/>
      <c r="D30" s="7"/>
      <c r="E30" s="7">
        <v>6831</v>
      </c>
      <c r="F30" s="20" t="s">
        <v>46</v>
      </c>
      <c r="G30" s="54">
        <v>2876.57</v>
      </c>
      <c r="H30" s="54">
        <v>10000</v>
      </c>
      <c r="I30" s="54">
        <v>10000</v>
      </c>
      <c r="J30" s="59">
        <v>5205.6099999999997</v>
      </c>
      <c r="K30" s="59">
        <v>180.97</v>
      </c>
      <c r="L30" s="59">
        <v>52.06</v>
      </c>
    </row>
    <row r="31" spans="2:12" ht="18" x14ac:dyDescent="0.25"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</row>
    <row r="32" spans="2:12" ht="33" customHeight="1" x14ac:dyDescent="0.25">
      <c r="B32" s="144" t="s">
        <v>4</v>
      </c>
      <c r="C32" s="145"/>
      <c r="D32" s="145"/>
      <c r="E32" s="145"/>
      <c r="F32" s="146"/>
      <c r="G32" s="31" t="s">
        <v>177</v>
      </c>
      <c r="H32" s="31" t="s">
        <v>181</v>
      </c>
      <c r="I32" s="31" t="s">
        <v>179</v>
      </c>
      <c r="J32" s="31" t="s">
        <v>180</v>
      </c>
      <c r="K32" s="31" t="s">
        <v>5</v>
      </c>
      <c r="L32" s="31" t="s">
        <v>6</v>
      </c>
    </row>
    <row r="33" spans="2:12" x14ac:dyDescent="0.25">
      <c r="B33" s="141">
        <v>1</v>
      </c>
      <c r="C33" s="142"/>
      <c r="D33" s="142"/>
      <c r="E33" s="142"/>
      <c r="F33" s="143"/>
      <c r="G33" s="33">
        <v>2</v>
      </c>
      <c r="H33" s="33">
        <v>3</v>
      </c>
      <c r="I33" s="33">
        <v>4</v>
      </c>
      <c r="J33" s="33">
        <v>5</v>
      </c>
      <c r="K33" s="33" t="s">
        <v>7</v>
      </c>
      <c r="L33" s="33" t="s">
        <v>8</v>
      </c>
    </row>
    <row r="34" spans="2:12" x14ac:dyDescent="0.25">
      <c r="B34" s="6"/>
      <c r="C34" s="6"/>
      <c r="D34" s="6"/>
      <c r="E34" s="6"/>
      <c r="F34" s="6" t="s">
        <v>47</v>
      </c>
      <c r="G34" s="53">
        <v>530206.32999999996</v>
      </c>
      <c r="H34" s="53">
        <v>1062576</v>
      </c>
      <c r="I34" s="53">
        <v>1062576</v>
      </c>
      <c r="J34" s="58">
        <v>503198.14</v>
      </c>
      <c r="K34" s="58">
        <v>94.91</v>
      </c>
      <c r="L34" s="58">
        <v>47.36</v>
      </c>
    </row>
    <row r="35" spans="2:12" x14ac:dyDescent="0.25">
      <c r="B35" s="6">
        <v>3</v>
      </c>
      <c r="C35" s="6"/>
      <c r="D35" s="6"/>
      <c r="E35" s="6"/>
      <c r="F35" s="6" t="s">
        <v>48</v>
      </c>
      <c r="G35" s="61">
        <v>529913.03</v>
      </c>
      <c r="H35" s="61">
        <v>1058289</v>
      </c>
      <c r="I35" s="61">
        <v>1058289</v>
      </c>
      <c r="J35" s="61">
        <v>501307.16</v>
      </c>
      <c r="K35" s="61">
        <v>94.6</v>
      </c>
      <c r="L35" s="61">
        <v>47.37</v>
      </c>
    </row>
    <row r="36" spans="2:12" x14ac:dyDescent="0.25">
      <c r="B36" s="6"/>
      <c r="C36" s="6">
        <v>31</v>
      </c>
      <c r="D36" s="6"/>
      <c r="E36" s="6"/>
      <c r="F36" s="6" t="s">
        <v>49</v>
      </c>
      <c r="G36" s="61">
        <v>483961.68</v>
      </c>
      <c r="H36" s="61">
        <v>968500</v>
      </c>
      <c r="I36" s="61">
        <v>968500</v>
      </c>
      <c r="J36" s="61">
        <v>448307.02</v>
      </c>
      <c r="K36" s="61">
        <v>92.63</v>
      </c>
      <c r="L36" s="61">
        <v>46.29</v>
      </c>
    </row>
    <row r="37" spans="2:12" x14ac:dyDescent="0.25">
      <c r="B37" s="7"/>
      <c r="C37" s="7"/>
      <c r="D37" s="7">
        <v>311</v>
      </c>
      <c r="E37" s="7"/>
      <c r="F37" s="7" t="s">
        <v>50</v>
      </c>
      <c r="G37" s="62">
        <v>403744.67</v>
      </c>
      <c r="H37" s="62">
        <v>800000</v>
      </c>
      <c r="I37" s="62">
        <v>800000</v>
      </c>
      <c r="J37" s="62">
        <v>374855.79</v>
      </c>
      <c r="K37" s="62">
        <v>92.84</v>
      </c>
      <c r="L37" s="62">
        <v>46.86</v>
      </c>
    </row>
    <row r="38" spans="2:12" x14ac:dyDescent="0.25">
      <c r="B38" s="7"/>
      <c r="C38" s="7"/>
      <c r="D38" s="7"/>
      <c r="E38" s="7">
        <v>3111</v>
      </c>
      <c r="F38" s="7" t="s">
        <v>51</v>
      </c>
      <c r="G38" s="62">
        <v>378357.13</v>
      </c>
      <c r="H38" s="62"/>
      <c r="I38" s="62"/>
      <c r="J38" s="62">
        <v>356862.77</v>
      </c>
      <c r="K38" s="62">
        <v>94.32</v>
      </c>
      <c r="L38" s="62"/>
    </row>
    <row r="39" spans="2:12" x14ac:dyDescent="0.25">
      <c r="B39" s="7"/>
      <c r="C39" s="7"/>
      <c r="D39" s="7"/>
      <c r="E39" s="7">
        <v>3113</v>
      </c>
      <c r="F39" s="7" t="s">
        <v>52</v>
      </c>
      <c r="G39" s="62">
        <v>24026.19</v>
      </c>
      <c r="H39" s="62"/>
      <c r="I39" s="62"/>
      <c r="J39" s="62">
        <v>16788.64</v>
      </c>
      <c r="K39" s="62">
        <v>69.88</v>
      </c>
      <c r="L39" s="62"/>
    </row>
    <row r="40" spans="2:12" x14ac:dyDescent="0.25">
      <c r="B40" s="7"/>
      <c r="C40" s="7"/>
      <c r="D40" s="7"/>
      <c r="E40" s="7">
        <v>3114</v>
      </c>
      <c r="F40" s="7" t="s">
        <v>53</v>
      </c>
      <c r="G40" s="62">
        <v>1361.35</v>
      </c>
      <c r="H40" s="62"/>
      <c r="I40" s="62"/>
      <c r="J40" s="62">
        <v>1204.3800000000001</v>
      </c>
      <c r="K40" s="62">
        <v>88.47</v>
      </c>
      <c r="L40" s="62"/>
    </row>
    <row r="41" spans="2:12" x14ac:dyDescent="0.25">
      <c r="B41" s="7"/>
      <c r="C41" s="15"/>
      <c r="D41" s="7">
        <v>312</v>
      </c>
      <c r="E41" s="7"/>
      <c r="F41" s="20" t="s">
        <v>54</v>
      </c>
      <c r="G41" s="62">
        <v>13599.04</v>
      </c>
      <c r="H41" s="62">
        <v>33500</v>
      </c>
      <c r="I41" s="62">
        <v>33500</v>
      </c>
      <c r="J41" s="62">
        <v>11600</v>
      </c>
      <c r="K41" s="62">
        <v>85.3</v>
      </c>
      <c r="L41" s="62">
        <v>34.630000000000003</v>
      </c>
    </row>
    <row r="42" spans="2:12" x14ac:dyDescent="0.25">
      <c r="B42" s="7"/>
      <c r="C42" s="15"/>
      <c r="D42" s="7"/>
      <c r="E42" s="7">
        <v>3121</v>
      </c>
      <c r="F42" s="7" t="s">
        <v>54</v>
      </c>
      <c r="G42" s="62">
        <v>13599.04</v>
      </c>
      <c r="H42" s="62"/>
      <c r="I42" s="62"/>
      <c r="J42" s="62">
        <v>11600</v>
      </c>
      <c r="K42" s="62">
        <v>85.3</v>
      </c>
      <c r="L42" s="62"/>
    </row>
    <row r="43" spans="2:12" x14ac:dyDescent="0.25">
      <c r="B43" s="7"/>
      <c r="C43" s="7"/>
      <c r="D43" s="7">
        <v>313</v>
      </c>
      <c r="E43" s="7"/>
      <c r="F43" s="7" t="s">
        <v>55</v>
      </c>
      <c r="G43" s="62">
        <v>66617.97</v>
      </c>
      <c r="H43" s="62">
        <v>135000</v>
      </c>
      <c r="I43" s="62">
        <v>135000</v>
      </c>
      <c r="J43" s="62">
        <v>61851.23</v>
      </c>
      <c r="K43" s="62">
        <v>92.84</v>
      </c>
      <c r="L43" s="62">
        <v>45.82</v>
      </c>
    </row>
    <row r="44" spans="2:12" x14ac:dyDescent="0.25">
      <c r="B44" s="9"/>
      <c r="C44" s="9"/>
      <c r="D44" s="9"/>
      <c r="E44" s="11">
        <v>3132</v>
      </c>
      <c r="F44" s="14" t="s">
        <v>56</v>
      </c>
      <c r="G44" s="62">
        <v>66617.97</v>
      </c>
      <c r="H44" s="62"/>
      <c r="I44" s="62"/>
      <c r="J44" s="62">
        <v>61851.23</v>
      </c>
      <c r="K44" s="62">
        <v>92.84</v>
      </c>
      <c r="L44" s="62"/>
    </row>
    <row r="45" spans="2:12" x14ac:dyDescent="0.25">
      <c r="B45" s="10"/>
      <c r="C45" s="6">
        <v>32</v>
      </c>
      <c r="D45" s="6"/>
      <c r="E45" s="6"/>
      <c r="F45" s="13" t="s">
        <v>57</v>
      </c>
      <c r="G45" s="61">
        <v>44842.15</v>
      </c>
      <c r="H45" s="61">
        <v>88739</v>
      </c>
      <c r="I45" s="61">
        <v>88739</v>
      </c>
      <c r="J45" s="61">
        <v>52526.74</v>
      </c>
      <c r="K45" s="61">
        <v>117.14</v>
      </c>
      <c r="L45" s="61">
        <v>59.19</v>
      </c>
    </row>
    <row r="46" spans="2:12" x14ac:dyDescent="0.25">
      <c r="B46" s="10"/>
      <c r="C46" s="10"/>
      <c r="D46" s="7">
        <v>321</v>
      </c>
      <c r="E46" s="7"/>
      <c r="F46" s="7" t="s">
        <v>58</v>
      </c>
      <c r="G46" s="62">
        <v>13040.42</v>
      </c>
      <c r="H46" s="62">
        <v>22900</v>
      </c>
      <c r="I46" s="62">
        <v>22900</v>
      </c>
      <c r="J46" s="62">
        <v>16293.03</v>
      </c>
      <c r="K46" s="62">
        <v>124.94</v>
      </c>
      <c r="L46" s="62">
        <v>71.150000000000006</v>
      </c>
    </row>
    <row r="47" spans="2:12" x14ac:dyDescent="0.25">
      <c r="B47" s="10"/>
      <c r="C47" s="10"/>
      <c r="D47" s="7"/>
      <c r="E47" s="7">
        <v>3211</v>
      </c>
      <c r="F47" s="7" t="s">
        <v>59</v>
      </c>
      <c r="G47" s="62">
        <v>4725.54</v>
      </c>
      <c r="H47" s="62"/>
      <c r="I47" s="62"/>
      <c r="J47" s="62">
        <v>4417.87</v>
      </c>
      <c r="K47" s="62">
        <v>93.49</v>
      </c>
      <c r="L47" s="62"/>
    </row>
    <row r="48" spans="2:12" x14ac:dyDescent="0.25">
      <c r="B48" s="63"/>
      <c r="C48" s="63"/>
      <c r="D48" s="63"/>
      <c r="E48" s="63">
        <v>3212</v>
      </c>
      <c r="F48" s="64" t="s">
        <v>60</v>
      </c>
      <c r="G48" s="62">
        <v>8129.88</v>
      </c>
      <c r="H48" s="62"/>
      <c r="I48" s="62"/>
      <c r="J48" s="62">
        <v>11322.86</v>
      </c>
      <c r="K48" s="62">
        <v>139.27000000000001</v>
      </c>
      <c r="L48" s="62"/>
    </row>
    <row r="49" spans="2:12" x14ac:dyDescent="0.25">
      <c r="B49" s="63"/>
      <c r="C49" s="63"/>
      <c r="D49" s="63"/>
      <c r="E49" s="63">
        <v>3213</v>
      </c>
      <c r="F49" s="64" t="s">
        <v>61</v>
      </c>
      <c r="G49" s="62">
        <v>185</v>
      </c>
      <c r="H49" s="62"/>
      <c r="I49" s="62"/>
      <c r="J49" s="62">
        <v>552.29999999999995</v>
      </c>
      <c r="K49" s="62">
        <v>298.54000000000002</v>
      </c>
      <c r="L49" s="62"/>
    </row>
    <row r="50" spans="2:12" ht="15" customHeight="1" x14ac:dyDescent="0.25">
      <c r="B50" s="65"/>
      <c r="C50" s="65"/>
      <c r="D50" s="66">
        <v>322</v>
      </c>
      <c r="E50" s="66"/>
      <c r="F50" s="67" t="s">
        <v>62</v>
      </c>
      <c r="G50" s="62">
        <v>10682.5</v>
      </c>
      <c r="H50" s="62">
        <v>22300</v>
      </c>
      <c r="I50" s="62">
        <v>22300</v>
      </c>
      <c r="J50" s="62">
        <v>10912.12</v>
      </c>
      <c r="K50" s="62">
        <v>102.15</v>
      </c>
      <c r="L50" s="62">
        <v>48.93</v>
      </c>
    </row>
    <row r="51" spans="2:12" x14ac:dyDescent="0.25">
      <c r="B51" s="65"/>
      <c r="C51" s="65"/>
      <c r="D51" s="66"/>
      <c r="E51" s="66">
        <v>3221</v>
      </c>
      <c r="F51" s="67" t="s">
        <v>63</v>
      </c>
      <c r="G51" s="62">
        <v>3107.07</v>
      </c>
      <c r="H51" s="62"/>
      <c r="I51" s="62"/>
      <c r="J51" s="62">
        <v>4141.82</v>
      </c>
      <c r="K51" s="62">
        <v>133.30000000000001</v>
      </c>
      <c r="L51" s="62"/>
    </row>
    <row r="52" spans="2:12" x14ac:dyDescent="0.25">
      <c r="B52" s="63"/>
      <c r="C52" s="63"/>
      <c r="D52" s="63"/>
      <c r="E52" s="63">
        <v>3223</v>
      </c>
      <c r="F52" s="64" t="s">
        <v>64</v>
      </c>
      <c r="G52" s="62">
        <v>6117.91</v>
      </c>
      <c r="H52" s="62"/>
      <c r="I52" s="62"/>
      <c r="J52" s="62">
        <v>5987.87</v>
      </c>
      <c r="K52" s="62">
        <v>97.87</v>
      </c>
      <c r="L52" s="62"/>
    </row>
    <row r="53" spans="2:12" x14ac:dyDescent="0.25">
      <c r="B53" s="63"/>
      <c r="C53" s="63"/>
      <c r="D53" s="63"/>
      <c r="E53" s="63">
        <v>3224</v>
      </c>
      <c r="F53" s="64" t="s">
        <v>65</v>
      </c>
      <c r="G53" s="62">
        <v>1086.02</v>
      </c>
      <c r="H53" s="62"/>
      <c r="I53" s="62"/>
      <c r="J53" s="62">
        <v>548.64</v>
      </c>
      <c r="K53" s="62">
        <v>50.52</v>
      </c>
      <c r="L53" s="62"/>
    </row>
    <row r="54" spans="2:12" x14ac:dyDescent="0.25">
      <c r="B54" s="63"/>
      <c r="C54" s="63"/>
      <c r="D54" s="63"/>
      <c r="E54" s="63">
        <v>3225</v>
      </c>
      <c r="F54" s="64" t="s">
        <v>66</v>
      </c>
      <c r="G54" s="62">
        <v>371.5</v>
      </c>
      <c r="H54" s="62"/>
      <c r="I54" s="62"/>
      <c r="J54" s="62">
        <v>233.79</v>
      </c>
      <c r="K54" s="62">
        <v>62.93</v>
      </c>
      <c r="L54" s="62"/>
    </row>
    <row r="55" spans="2:12" x14ac:dyDescent="0.25">
      <c r="B55" s="63"/>
      <c r="C55" s="63"/>
      <c r="D55" s="63">
        <v>323</v>
      </c>
      <c r="E55" s="63"/>
      <c r="F55" s="64" t="s">
        <v>67</v>
      </c>
      <c r="G55" s="62">
        <v>14791.73</v>
      </c>
      <c r="H55" s="62">
        <v>26400</v>
      </c>
      <c r="I55" s="62">
        <v>26400</v>
      </c>
      <c r="J55" s="62">
        <v>16839.93</v>
      </c>
      <c r="K55" s="62">
        <v>113.85</v>
      </c>
      <c r="L55" s="62">
        <v>63.79</v>
      </c>
    </row>
    <row r="56" spans="2:12" x14ac:dyDescent="0.25">
      <c r="B56" s="63"/>
      <c r="C56" s="63"/>
      <c r="D56" s="63"/>
      <c r="E56" s="63">
        <v>3231</v>
      </c>
      <c r="F56" s="64" t="s">
        <v>68</v>
      </c>
      <c r="G56" s="62">
        <v>1889.14</v>
      </c>
      <c r="H56" s="62"/>
      <c r="I56" s="62"/>
      <c r="J56" s="62">
        <v>4297.8599999999997</v>
      </c>
      <c r="K56" s="62">
        <v>227.5</v>
      </c>
      <c r="L56" s="62"/>
    </row>
    <row r="57" spans="2:12" x14ac:dyDescent="0.25">
      <c r="B57" s="63"/>
      <c r="C57" s="63"/>
      <c r="D57" s="63"/>
      <c r="E57" s="63">
        <v>3232</v>
      </c>
      <c r="F57" s="64" t="s">
        <v>69</v>
      </c>
      <c r="G57" s="62">
        <v>449.99</v>
      </c>
      <c r="H57" s="62"/>
      <c r="I57" s="62"/>
      <c r="J57" s="62">
        <v>349.65</v>
      </c>
      <c r="K57" s="62">
        <v>77.7</v>
      </c>
      <c r="L57" s="62"/>
    </row>
    <row r="58" spans="2:12" x14ac:dyDescent="0.25">
      <c r="B58" s="63"/>
      <c r="C58" s="63"/>
      <c r="D58" s="63"/>
      <c r="E58" s="63">
        <v>3233</v>
      </c>
      <c r="F58" s="64" t="s">
        <v>70</v>
      </c>
      <c r="G58" s="62"/>
      <c r="H58" s="62"/>
      <c r="I58" s="62"/>
      <c r="J58" s="62">
        <v>575</v>
      </c>
      <c r="K58" s="62"/>
      <c r="L58" s="62"/>
    </row>
    <row r="59" spans="2:12" x14ac:dyDescent="0.25">
      <c r="B59" s="63"/>
      <c r="C59" s="63"/>
      <c r="D59" s="63"/>
      <c r="E59" s="63">
        <v>3234</v>
      </c>
      <c r="F59" s="64" t="s">
        <v>71</v>
      </c>
      <c r="G59" s="62">
        <v>919.01</v>
      </c>
      <c r="H59" s="62"/>
      <c r="I59" s="62"/>
      <c r="J59" s="62">
        <v>1090.04</v>
      </c>
      <c r="K59" s="62">
        <v>118.61</v>
      </c>
      <c r="L59" s="62"/>
    </row>
    <row r="60" spans="2:12" x14ac:dyDescent="0.25">
      <c r="B60" s="63"/>
      <c r="C60" s="63"/>
      <c r="D60" s="63"/>
      <c r="E60" s="63">
        <v>3235</v>
      </c>
      <c r="F60" s="64" t="s">
        <v>72</v>
      </c>
      <c r="G60" s="62">
        <v>3999.88</v>
      </c>
      <c r="H60" s="62"/>
      <c r="I60" s="62"/>
      <c r="J60" s="62">
        <v>5317.65</v>
      </c>
      <c r="K60" s="62">
        <v>132.94999999999999</v>
      </c>
      <c r="L60" s="62"/>
    </row>
    <row r="61" spans="2:12" x14ac:dyDescent="0.25">
      <c r="B61" s="63"/>
      <c r="C61" s="63"/>
      <c r="D61" s="63"/>
      <c r="E61" s="63">
        <v>3237</v>
      </c>
      <c r="F61" s="64" t="s">
        <v>73</v>
      </c>
      <c r="G61" s="62">
        <v>442</v>
      </c>
      <c r="H61" s="62"/>
      <c r="I61" s="62"/>
      <c r="J61" s="62"/>
      <c r="K61" s="62"/>
      <c r="L61" s="62"/>
    </row>
    <row r="62" spans="2:12" x14ac:dyDescent="0.25">
      <c r="B62" s="63"/>
      <c r="C62" s="63"/>
      <c r="D62" s="63"/>
      <c r="E62" s="63">
        <v>3238</v>
      </c>
      <c r="F62" s="64" t="s">
        <v>74</v>
      </c>
      <c r="G62" s="62">
        <v>2536.98</v>
      </c>
      <c r="H62" s="62"/>
      <c r="I62" s="62"/>
      <c r="J62" s="62">
        <v>2447.23</v>
      </c>
      <c r="K62" s="62">
        <v>96.46</v>
      </c>
      <c r="L62" s="62"/>
    </row>
    <row r="63" spans="2:12" x14ac:dyDescent="0.25">
      <c r="B63" s="63"/>
      <c r="C63" s="63"/>
      <c r="D63" s="63"/>
      <c r="E63" s="63">
        <v>3239</v>
      </c>
      <c r="F63" s="64" t="s">
        <v>75</v>
      </c>
      <c r="G63" s="62">
        <v>4554.7299999999996</v>
      </c>
      <c r="H63" s="62"/>
      <c r="I63" s="62"/>
      <c r="J63" s="62">
        <v>2762.5</v>
      </c>
      <c r="K63" s="62">
        <v>60.65</v>
      </c>
      <c r="L63" s="62"/>
    </row>
    <row r="64" spans="2:12" x14ac:dyDescent="0.25">
      <c r="B64" s="63"/>
      <c r="C64" s="63"/>
      <c r="D64" s="63">
        <v>329</v>
      </c>
      <c r="E64" s="63"/>
      <c r="F64" s="64" t="s">
        <v>76</v>
      </c>
      <c r="G64" s="62">
        <v>6327.5</v>
      </c>
      <c r="H64" s="62">
        <v>17139</v>
      </c>
      <c r="I64" s="62">
        <v>17139</v>
      </c>
      <c r="J64" s="62">
        <v>8481.66</v>
      </c>
      <c r="K64" s="62">
        <v>134.04</v>
      </c>
      <c r="L64" s="62">
        <v>49.49</v>
      </c>
    </row>
    <row r="65" spans="2:12" x14ac:dyDescent="0.25">
      <c r="B65" s="63"/>
      <c r="C65" s="63"/>
      <c r="D65" s="63"/>
      <c r="E65" s="63">
        <v>3292</v>
      </c>
      <c r="F65" s="64" t="s">
        <v>183</v>
      </c>
      <c r="G65" s="62"/>
      <c r="H65" s="62"/>
      <c r="I65" s="62"/>
      <c r="J65" s="62">
        <v>559.52</v>
      </c>
      <c r="K65" s="62"/>
      <c r="L65" s="62"/>
    </row>
    <row r="66" spans="2:12" x14ac:dyDescent="0.25">
      <c r="B66" s="63"/>
      <c r="C66" s="63"/>
      <c r="D66" s="63"/>
      <c r="E66" s="63">
        <v>3294</v>
      </c>
      <c r="F66" s="64" t="s">
        <v>77</v>
      </c>
      <c r="G66" s="62">
        <v>40</v>
      </c>
      <c r="H66" s="62"/>
      <c r="I66" s="62"/>
      <c r="J66" s="62">
        <v>40</v>
      </c>
      <c r="K66" s="62">
        <v>100</v>
      </c>
      <c r="L66" s="62"/>
    </row>
    <row r="67" spans="2:12" x14ac:dyDescent="0.25">
      <c r="B67" s="63"/>
      <c r="C67" s="63"/>
      <c r="D67" s="63"/>
      <c r="E67" s="63">
        <v>3295</v>
      </c>
      <c r="F67" s="64" t="s">
        <v>78</v>
      </c>
      <c r="G67" s="62">
        <v>1332</v>
      </c>
      <c r="H67" s="62"/>
      <c r="I67" s="62"/>
      <c r="J67" s="62">
        <v>1260</v>
      </c>
      <c r="K67" s="62">
        <v>94.59</v>
      </c>
      <c r="L67" s="62"/>
    </row>
    <row r="68" spans="2:12" x14ac:dyDescent="0.25">
      <c r="B68" s="63"/>
      <c r="C68" s="63"/>
      <c r="D68" s="63"/>
      <c r="E68" s="63">
        <v>3299</v>
      </c>
      <c r="F68" s="64" t="s">
        <v>76</v>
      </c>
      <c r="G68" s="62">
        <v>4955.5</v>
      </c>
      <c r="H68" s="62"/>
      <c r="I68" s="62"/>
      <c r="J68" s="62">
        <v>6622.14</v>
      </c>
      <c r="K68" s="62">
        <v>133.63</v>
      </c>
      <c r="L68" s="62"/>
    </row>
    <row r="69" spans="2:12" x14ac:dyDescent="0.25">
      <c r="B69" s="63"/>
      <c r="C69" s="68">
        <v>34</v>
      </c>
      <c r="D69" s="68"/>
      <c r="E69" s="68"/>
      <c r="F69" s="69" t="s">
        <v>79</v>
      </c>
      <c r="G69" s="61">
        <v>181.7</v>
      </c>
      <c r="H69" s="61"/>
      <c r="I69" s="61"/>
      <c r="J69" s="61">
        <v>1.37</v>
      </c>
      <c r="K69" s="61">
        <v>0.75</v>
      </c>
      <c r="L69" s="61"/>
    </row>
    <row r="70" spans="2:12" x14ac:dyDescent="0.25">
      <c r="B70" s="63"/>
      <c r="C70" s="63"/>
      <c r="D70" s="63">
        <v>343</v>
      </c>
      <c r="E70" s="63"/>
      <c r="F70" s="64" t="s">
        <v>80</v>
      </c>
      <c r="G70" s="62">
        <v>181.7</v>
      </c>
      <c r="H70" s="62"/>
      <c r="I70" s="62"/>
      <c r="J70" s="62">
        <v>1.37</v>
      </c>
      <c r="K70" s="62">
        <v>0.75</v>
      </c>
      <c r="L70" s="62"/>
    </row>
    <row r="71" spans="2:12" x14ac:dyDescent="0.25">
      <c r="B71" s="63"/>
      <c r="C71" s="63"/>
      <c r="D71" s="63"/>
      <c r="E71" s="63">
        <v>3431</v>
      </c>
      <c r="F71" s="64" t="s">
        <v>81</v>
      </c>
      <c r="G71" s="62">
        <v>181.7</v>
      </c>
      <c r="H71" s="62"/>
      <c r="I71" s="62"/>
      <c r="J71" s="62"/>
      <c r="K71" s="62"/>
      <c r="L71" s="62"/>
    </row>
    <row r="72" spans="2:12" x14ac:dyDescent="0.25">
      <c r="B72" s="63"/>
      <c r="C72" s="63"/>
      <c r="D72" s="63"/>
      <c r="E72" s="63">
        <v>3433</v>
      </c>
      <c r="F72" s="64" t="s">
        <v>184</v>
      </c>
      <c r="G72" s="62"/>
      <c r="H72" s="62"/>
      <c r="I72" s="62"/>
      <c r="J72" s="62">
        <v>1.37</v>
      </c>
      <c r="K72" s="62"/>
      <c r="L72" s="62"/>
    </row>
    <row r="73" spans="2:12" x14ac:dyDescent="0.25">
      <c r="B73" s="63"/>
      <c r="C73" s="68">
        <v>37</v>
      </c>
      <c r="D73" s="68"/>
      <c r="E73" s="68"/>
      <c r="F73" s="69" t="s">
        <v>82</v>
      </c>
      <c r="G73" s="61">
        <v>420</v>
      </c>
      <c r="H73" s="61">
        <v>450</v>
      </c>
      <c r="I73" s="61">
        <v>450</v>
      </c>
      <c r="J73" s="61"/>
      <c r="K73" s="61"/>
      <c r="L73" s="61"/>
    </row>
    <row r="74" spans="2:12" x14ac:dyDescent="0.25">
      <c r="B74" s="63"/>
      <c r="C74" s="63"/>
      <c r="D74" s="63">
        <v>372</v>
      </c>
      <c r="E74" s="63"/>
      <c r="F74" s="64" t="s">
        <v>83</v>
      </c>
      <c r="G74" s="62">
        <v>420</v>
      </c>
      <c r="H74" s="62">
        <v>450</v>
      </c>
      <c r="I74" s="62">
        <v>450</v>
      </c>
      <c r="J74" s="62"/>
      <c r="K74" s="62"/>
      <c r="L74" s="62"/>
    </row>
    <row r="75" spans="2:12" x14ac:dyDescent="0.25">
      <c r="B75" s="63"/>
      <c r="C75" s="63"/>
      <c r="D75" s="63"/>
      <c r="E75" s="63">
        <v>3722</v>
      </c>
      <c r="F75" s="64" t="s">
        <v>84</v>
      </c>
      <c r="G75" s="62">
        <v>420</v>
      </c>
      <c r="H75" s="62"/>
      <c r="I75" s="62"/>
      <c r="J75" s="62"/>
      <c r="K75" s="62"/>
      <c r="L75" s="62"/>
    </row>
    <row r="76" spans="2:12" x14ac:dyDescent="0.25">
      <c r="B76" s="63"/>
      <c r="C76" s="68">
        <v>38</v>
      </c>
      <c r="D76" s="68"/>
      <c r="E76" s="68"/>
      <c r="F76" s="69" t="s">
        <v>85</v>
      </c>
      <c r="G76" s="61">
        <v>507.5</v>
      </c>
      <c r="H76" s="61">
        <v>600</v>
      </c>
      <c r="I76" s="61">
        <v>600</v>
      </c>
      <c r="J76" s="61">
        <v>472.03</v>
      </c>
      <c r="K76" s="61">
        <v>93.01</v>
      </c>
      <c r="L76" s="61">
        <v>78.67</v>
      </c>
    </row>
    <row r="77" spans="2:12" x14ac:dyDescent="0.25">
      <c r="B77" s="63"/>
      <c r="C77" s="63"/>
      <c r="D77" s="63">
        <v>381</v>
      </c>
      <c r="E77" s="63"/>
      <c r="F77" s="64" t="s">
        <v>40</v>
      </c>
      <c r="G77" s="62">
        <v>507.5</v>
      </c>
      <c r="H77" s="62">
        <v>600</v>
      </c>
      <c r="I77" s="62">
        <v>600</v>
      </c>
      <c r="J77" s="62">
        <v>472.03</v>
      </c>
      <c r="K77" s="62">
        <v>93.01</v>
      </c>
      <c r="L77" s="62">
        <v>78.67</v>
      </c>
    </row>
    <row r="78" spans="2:12" x14ac:dyDescent="0.25">
      <c r="B78" s="63"/>
      <c r="C78" s="63"/>
      <c r="D78" s="63"/>
      <c r="E78" s="63">
        <v>3812</v>
      </c>
      <c r="F78" s="64" t="s">
        <v>86</v>
      </c>
      <c r="G78" s="62">
        <v>507.5</v>
      </c>
      <c r="H78" s="62"/>
      <c r="I78" s="62"/>
      <c r="J78" s="62">
        <v>472.03</v>
      </c>
      <c r="K78" s="62">
        <v>93.01</v>
      </c>
      <c r="L78" s="62"/>
    </row>
    <row r="79" spans="2:12" x14ac:dyDescent="0.25">
      <c r="B79" s="68">
        <v>4</v>
      </c>
      <c r="C79" s="68"/>
      <c r="D79" s="68"/>
      <c r="E79" s="68"/>
      <c r="F79" s="69" t="s">
        <v>87</v>
      </c>
      <c r="G79" s="61">
        <v>293.3</v>
      </c>
      <c r="H79" s="61">
        <v>4287</v>
      </c>
      <c r="I79" s="61">
        <v>4287</v>
      </c>
      <c r="J79" s="61">
        <v>1890.98</v>
      </c>
      <c r="K79" s="61">
        <v>644.73</v>
      </c>
      <c r="L79" s="61">
        <v>44.11</v>
      </c>
    </row>
    <row r="80" spans="2:12" x14ac:dyDescent="0.25">
      <c r="B80" s="63"/>
      <c r="C80" s="68">
        <v>42</v>
      </c>
      <c r="D80" s="68"/>
      <c r="E80" s="68"/>
      <c r="F80" s="69" t="s">
        <v>88</v>
      </c>
      <c r="G80" s="61">
        <v>293.3</v>
      </c>
      <c r="H80" s="61">
        <v>4287</v>
      </c>
      <c r="I80" s="61">
        <v>4287</v>
      </c>
      <c r="J80" s="61">
        <v>1890.98</v>
      </c>
      <c r="K80" s="61">
        <v>644.73</v>
      </c>
      <c r="L80" s="61">
        <v>44.11</v>
      </c>
    </row>
    <row r="81" spans="2:12" x14ac:dyDescent="0.25">
      <c r="B81" s="63"/>
      <c r="C81" s="63"/>
      <c r="D81" s="63">
        <v>422</v>
      </c>
      <c r="E81" s="63"/>
      <c r="F81" s="64" t="s">
        <v>89</v>
      </c>
      <c r="G81" s="62">
        <v>293.3</v>
      </c>
      <c r="H81" s="62">
        <v>2000</v>
      </c>
      <c r="I81" s="62">
        <v>2000</v>
      </c>
      <c r="J81" s="62">
        <v>1090.93</v>
      </c>
      <c r="K81" s="62">
        <v>371.95</v>
      </c>
      <c r="L81" s="62">
        <v>54.55</v>
      </c>
    </row>
    <row r="82" spans="2:12" x14ac:dyDescent="0.25">
      <c r="B82" s="63"/>
      <c r="C82" s="63"/>
      <c r="D82" s="63"/>
      <c r="E82" s="63">
        <v>4221</v>
      </c>
      <c r="F82" s="64" t="s">
        <v>90</v>
      </c>
      <c r="G82" s="62">
        <v>293.3</v>
      </c>
      <c r="H82" s="62"/>
      <c r="I82" s="62"/>
      <c r="J82" s="62">
        <v>1090.93</v>
      </c>
      <c r="K82" s="62">
        <v>371.95</v>
      </c>
      <c r="L82" s="62"/>
    </row>
    <row r="83" spans="2:12" x14ac:dyDescent="0.25">
      <c r="B83" s="63"/>
      <c r="C83" s="63"/>
      <c r="D83" s="63">
        <v>424</v>
      </c>
      <c r="E83" s="63"/>
      <c r="F83" s="64" t="s">
        <v>91</v>
      </c>
      <c r="G83" s="62"/>
      <c r="H83" s="62">
        <v>2287</v>
      </c>
      <c r="I83" s="62">
        <v>2287</v>
      </c>
      <c r="J83" s="62">
        <v>800.05</v>
      </c>
      <c r="K83" s="62"/>
      <c r="L83" s="62">
        <v>34.979999999999997</v>
      </c>
    </row>
    <row r="84" spans="2:12" x14ac:dyDescent="0.25">
      <c r="B84" s="63"/>
      <c r="C84" s="63"/>
      <c r="D84" s="63"/>
      <c r="E84" s="63">
        <v>4241</v>
      </c>
      <c r="F84" s="64" t="s">
        <v>92</v>
      </c>
      <c r="G84" s="62"/>
      <c r="H84" s="62"/>
      <c r="I84" s="62"/>
      <c r="J84" s="62">
        <v>800.05</v>
      </c>
      <c r="K84" s="62"/>
      <c r="L84" s="62"/>
    </row>
  </sheetData>
  <mergeCells count="12">
    <mergeCell ref="B1:L1"/>
    <mergeCell ref="B2:L2"/>
    <mergeCell ref="B4:L4"/>
    <mergeCell ref="B6:L6"/>
    <mergeCell ref="B33:F33"/>
    <mergeCell ref="B9:F9"/>
    <mergeCell ref="B32:F32"/>
    <mergeCell ref="B8:F8"/>
    <mergeCell ref="B7:L7"/>
    <mergeCell ref="B5:L5"/>
    <mergeCell ref="B31:L31"/>
    <mergeCell ref="B3:L3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topLeftCell="A16" zoomScale="90" zoomScaleNormal="90" workbookViewId="0">
      <selection activeCell="J11" sqref="J11"/>
    </sheetView>
  </sheetViews>
  <sheetFormatPr defaultRowHeight="15" x14ac:dyDescent="0.25"/>
  <cols>
    <col min="1" max="1" width="3.7109375" customWidth="1"/>
    <col min="2" max="2" width="37.7109375" customWidth="1"/>
    <col min="3" max="6" width="24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15" t="s">
        <v>93</v>
      </c>
      <c r="C2" s="115"/>
      <c r="D2" s="115"/>
      <c r="E2" s="115"/>
      <c r="F2" s="115"/>
      <c r="G2" s="115"/>
      <c r="H2" s="115"/>
    </row>
    <row r="3" spans="2:8" ht="18" x14ac:dyDescent="0.25">
      <c r="B3" s="43"/>
      <c r="C3" s="43"/>
      <c r="D3" s="43"/>
      <c r="E3" s="43"/>
      <c r="F3" s="44"/>
      <c r="G3" s="44"/>
      <c r="H3" s="44"/>
    </row>
    <row r="4" spans="2:8" ht="33" customHeight="1" x14ac:dyDescent="0.25">
      <c r="B4" s="31" t="s">
        <v>4</v>
      </c>
      <c r="C4" s="31" t="s">
        <v>177</v>
      </c>
      <c r="D4" s="31" t="s">
        <v>181</v>
      </c>
      <c r="E4" s="31" t="s">
        <v>179</v>
      </c>
      <c r="F4" s="31" t="s">
        <v>180</v>
      </c>
      <c r="G4" s="31" t="s">
        <v>5</v>
      </c>
      <c r="H4" s="31" t="s">
        <v>6</v>
      </c>
    </row>
    <row r="5" spans="2:8" x14ac:dyDescent="0.25">
      <c r="B5" s="31">
        <v>1</v>
      </c>
      <c r="C5" s="33">
        <v>2</v>
      </c>
      <c r="D5" s="33">
        <v>3</v>
      </c>
      <c r="E5" s="33">
        <v>4</v>
      </c>
      <c r="F5" s="33">
        <v>5</v>
      </c>
      <c r="G5" s="33" t="s">
        <v>7</v>
      </c>
      <c r="H5" s="33" t="s">
        <v>8</v>
      </c>
    </row>
    <row r="6" spans="2:8" x14ac:dyDescent="0.25">
      <c r="B6" s="6" t="s">
        <v>94</v>
      </c>
      <c r="C6" s="75">
        <f>C7+C12+C15+C18</f>
        <v>462624.28</v>
      </c>
      <c r="D6" s="75">
        <f t="shared" ref="D6:F6" si="0">D7+D12+D15+D18</f>
        <v>1135076</v>
      </c>
      <c r="E6" s="75">
        <f t="shared" si="0"/>
        <v>1135076</v>
      </c>
      <c r="F6" s="75">
        <f t="shared" si="0"/>
        <v>501393.9</v>
      </c>
      <c r="G6" s="74">
        <v>108.38</v>
      </c>
      <c r="H6" s="74">
        <v>44.17</v>
      </c>
    </row>
    <row r="7" spans="2:8" x14ac:dyDescent="0.25">
      <c r="B7" s="6" t="s">
        <v>95</v>
      </c>
      <c r="C7" s="55">
        <v>40695.410000000003</v>
      </c>
      <c r="D7" s="55">
        <v>77076</v>
      </c>
      <c r="E7" s="55">
        <v>77076</v>
      </c>
      <c r="F7" s="74">
        <v>45278.080000000002</v>
      </c>
      <c r="G7" s="74">
        <v>111.26</v>
      </c>
      <c r="H7" s="74">
        <v>58.74</v>
      </c>
    </row>
    <row r="8" spans="2:8" x14ac:dyDescent="0.25">
      <c r="B8" s="76" t="s">
        <v>96</v>
      </c>
      <c r="C8" s="54"/>
      <c r="D8" s="54">
        <v>7076</v>
      </c>
      <c r="E8" s="54">
        <v>7076</v>
      </c>
      <c r="F8" s="70">
        <v>5510.6</v>
      </c>
      <c r="G8" s="70"/>
      <c r="H8" s="70">
        <v>77.88</v>
      </c>
    </row>
    <row r="9" spans="2:8" x14ac:dyDescent="0.25">
      <c r="B9" s="77" t="s">
        <v>97</v>
      </c>
      <c r="C9" s="54">
        <v>38208.71</v>
      </c>
      <c r="D9" s="54">
        <v>70000</v>
      </c>
      <c r="E9" s="54">
        <v>70000</v>
      </c>
      <c r="F9" s="70">
        <v>39767.480000000003</v>
      </c>
      <c r="G9" s="70">
        <v>104.08</v>
      </c>
      <c r="H9" s="70">
        <v>56.81</v>
      </c>
    </row>
    <row r="10" spans="2:8" x14ac:dyDescent="0.25">
      <c r="B10" s="77" t="s">
        <v>98</v>
      </c>
      <c r="C10" s="54">
        <v>840</v>
      </c>
      <c r="D10" s="54"/>
      <c r="E10" s="54"/>
      <c r="F10" s="70"/>
      <c r="G10" s="70"/>
      <c r="H10" s="70"/>
    </row>
    <row r="11" spans="2:8" x14ac:dyDescent="0.25">
      <c r="B11" s="77" t="s">
        <v>99</v>
      </c>
      <c r="C11" s="54">
        <v>1646.7</v>
      </c>
      <c r="D11" s="54"/>
      <c r="E11" s="54"/>
      <c r="F11" s="70"/>
      <c r="G11" s="70"/>
      <c r="H11" s="70"/>
    </row>
    <row r="12" spans="2:8" x14ac:dyDescent="0.25">
      <c r="B12" s="9" t="s">
        <v>100</v>
      </c>
      <c r="C12" s="55">
        <v>3485.87</v>
      </c>
      <c r="D12" s="55">
        <v>11300</v>
      </c>
      <c r="E12" s="55">
        <v>11300</v>
      </c>
      <c r="F12" s="74">
        <v>5805.61</v>
      </c>
      <c r="G12" s="74">
        <v>166.55</v>
      </c>
      <c r="H12" s="74">
        <v>51.38</v>
      </c>
    </row>
    <row r="13" spans="2:8" x14ac:dyDescent="0.25">
      <c r="B13" s="105" t="s">
        <v>186</v>
      </c>
      <c r="C13" s="55"/>
      <c r="D13" s="54">
        <v>11300</v>
      </c>
      <c r="E13" s="54">
        <v>11300</v>
      </c>
      <c r="F13" s="70">
        <v>5805.61</v>
      </c>
      <c r="G13" s="70"/>
      <c r="H13" s="70">
        <v>51.38</v>
      </c>
    </row>
    <row r="14" spans="2:8" ht="30" customHeight="1" x14ac:dyDescent="0.25">
      <c r="B14" s="93" t="s">
        <v>101</v>
      </c>
      <c r="C14" s="94">
        <v>3485.87</v>
      </c>
      <c r="D14" s="94"/>
      <c r="E14" s="94"/>
      <c r="F14" s="96"/>
      <c r="G14" s="96"/>
      <c r="H14" s="96"/>
    </row>
    <row r="15" spans="2:8" x14ac:dyDescent="0.25">
      <c r="B15" s="9" t="s">
        <v>102</v>
      </c>
      <c r="C15" s="55">
        <v>418443</v>
      </c>
      <c r="D15" s="55">
        <v>1046700</v>
      </c>
      <c r="E15" s="55">
        <v>1046700</v>
      </c>
      <c r="F15" s="74">
        <v>450180.21</v>
      </c>
      <c r="G15" s="74">
        <v>107.58</v>
      </c>
      <c r="H15" s="74">
        <v>43.01</v>
      </c>
    </row>
    <row r="16" spans="2:8" x14ac:dyDescent="0.25">
      <c r="B16" s="11" t="s">
        <v>188</v>
      </c>
      <c r="C16" s="55"/>
      <c r="D16" s="54">
        <v>1046700</v>
      </c>
      <c r="E16" s="54">
        <v>1046700</v>
      </c>
      <c r="F16" s="70">
        <v>450180.21</v>
      </c>
      <c r="G16" s="70"/>
      <c r="H16" s="70">
        <v>43.01</v>
      </c>
    </row>
    <row r="17" spans="2:8" x14ac:dyDescent="0.25">
      <c r="B17" s="77" t="s">
        <v>103</v>
      </c>
      <c r="C17" s="54">
        <v>418443</v>
      </c>
      <c r="D17" s="54"/>
      <c r="E17" s="54"/>
      <c r="F17" s="70"/>
      <c r="G17" s="70"/>
      <c r="H17" s="70"/>
    </row>
    <row r="18" spans="2:8" x14ac:dyDescent="0.25">
      <c r="B18" s="9" t="s">
        <v>104</v>
      </c>
      <c r="C18" s="55"/>
      <c r="D18" s="55"/>
      <c r="E18" s="55"/>
      <c r="F18" s="74">
        <v>130</v>
      </c>
      <c r="G18" s="74"/>
      <c r="H18" s="74"/>
    </row>
    <row r="19" spans="2:8" x14ac:dyDescent="0.25">
      <c r="B19" s="77" t="s">
        <v>105</v>
      </c>
      <c r="C19" s="54"/>
      <c r="D19" s="54"/>
      <c r="E19" s="54"/>
      <c r="F19" s="70">
        <v>130</v>
      </c>
      <c r="G19" s="70"/>
      <c r="H19" s="70"/>
    </row>
    <row r="20" spans="2:8" x14ac:dyDescent="0.25">
      <c r="B20" s="71"/>
      <c r="C20" s="72"/>
      <c r="D20" s="72"/>
      <c r="E20" s="72"/>
      <c r="F20" s="73"/>
      <c r="G20" s="73"/>
      <c r="H20" s="73"/>
    </row>
    <row r="21" spans="2:8" ht="33" customHeight="1" x14ac:dyDescent="0.25">
      <c r="B21" s="31" t="s">
        <v>4</v>
      </c>
      <c r="C21" s="31" t="s">
        <v>177</v>
      </c>
      <c r="D21" s="31" t="s">
        <v>181</v>
      </c>
      <c r="E21" s="31" t="s">
        <v>179</v>
      </c>
      <c r="F21" s="31" t="s">
        <v>180</v>
      </c>
      <c r="G21" s="31" t="s">
        <v>5</v>
      </c>
      <c r="H21" s="31" t="s">
        <v>6</v>
      </c>
    </row>
    <row r="22" spans="2:8" x14ac:dyDescent="0.25">
      <c r="B22" s="31">
        <v>1</v>
      </c>
      <c r="C22" s="33">
        <v>2</v>
      </c>
      <c r="D22" s="33">
        <v>3</v>
      </c>
      <c r="E22" s="33">
        <v>4</v>
      </c>
      <c r="F22" s="33">
        <v>5</v>
      </c>
      <c r="G22" s="33" t="s">
        <v>7</v>
      </c>
      <c r="H22" s="33" t="s">
        <v>8</v>
      </c>
    </row>
    <row r="23" spans="2:8" ht="15.75" customHeight="1" x14ac:dyDescent="0.25">
      <c r="B23" s="6" t="s">
        <v>47</v>
      </c>
      <c r="C23" s="55">
        <v>530206.32999999996</v>
      </c>
      <c r="D23" s="55">
        <v>1062576</v>
      </c>
      <c r="E23" s="79">
        <v>1062576</v>
      </c>
      <c r="F23" s="58">
        <v>503198.14</v>
      </c>
      <c r="G23" s="58">
        <v>94.91</v>
      </c>
      <c r="H23" s="58">
        <v>47.36</v>
      </c>
    </row>
    <row r="24" spans="2:8" ht="15.75" customHeight="1" x14ac:dyDescent="0.25">
      <c r="B24" s="6" t="s">
        <v>95</v>
      </c>
      <c r="C24" s="55">
        <v>38580.29</v>
      </c>
      <c r="D24" s="55">
        <v>77076</v>
      </c>
      <c r="E24" s="55">
        <v>77076</v>
      </c>
      <c r="F24" s="58">
        <v>43635.47</v>
      </c>
      <c r="G24" s="58">
        <v>113.1</v>
      </c>
      <c r="H24" s="58">
        <v>56.61</v>
      </c>
    </row>
    <row r="25" spans="2:8" x14ac:dyDescent="0.25">
      <c r="B25" s="76" t="s">
        <v>96</v>
      </c>
      <c r="C25" s="54"/>
      <c r="D25" s="54">
        <v>7076</v>
      </c>
      <c r="E25" s="54">
        <v>7076</v>
      </c>
      <c r="F25" s="59">
        <v>5580.85</v>
      </c>
      <c r="G25" s="59"/>
      <c r="H25" s="59">
        <v>78.87</v>
      </c>
    </row>
    <row r="26" spans="2:8" x14ac:dyDescent="0.25">
      <c r="B26" s="77" t="s">
        <v>97</v>
      </c>
      <c r="C26" s="54">
        <v>35883.589999999997</v>
      </c>
      <c r="D26" s="54">
        <v>70000</v>
      </c>
      <c r="E26" s="54">
        <v>70000</v>
      </c>
      <c r="F26" s="59">
        <v>38054.620000000003</v>
      </c>
      <c r="G26" s="59">
        <v>106.05</v>
      </c>
      <c r="H26" s="59">
        <v>54.36</v>
      </c>
    </row>
    <row r="27" spans="2:8" x14ac:dyDescent="0.25">
      <c r="B27" s="77" t="s">
        <v>98</v>
      </c>
      <c r="C27" s="54">
        <v>1050</v>
      </c>
      <c r="D27" s="54"/>
      <c r="E27" s="54"/>
      <c r="F27" s="59"/>
      <c r="G27" s="59"/>
      <c r="H27" s="59"/>
    </row>
    <row r="28" spans="2:8" x14ac:dyDescent="0.25">
      <c r="B28" s="77" t="s">
        <v>99</v>
      </c>
      <c r="C28" s="54">
        <v>1646.7</v>
      </c>
      <c r="D28" s="54"/>
      <c r="E28" s="60"/>
      <c r="F28" s="59"/>
      <c r="G28" s="59"/>
      <c r="H28" s="59"/>
    </row>
    <row r="29" spans="2:8" x14ac:dyDescent="0.25">
      <c r="B29" s="9" t="s">
        <v>100</v>
      </c>
      <c r="C29" s="55">
        <v>3429.86</v>
      </c>
      <c r="D29" s="55">
        <v>11300</v>
      </c>
      <c r="E29" s="79">
        <v>11300</v>
      </c>
      <c r="F29" s="58">
        <v>5185.46</v>
      </c>
      <c r="G29" s="58">
        <v>151.19</v>
      </c>
      <c r="H29" s="58">
        <v>45.89</v>
      </c>
    </row>
    <row r="30" spans="2:8" x14ac:dyDescent="0.25">
      <c r="B30" s="105" t="s">
        <v>186</v>
      </c>
      <c r="C30" s="55"/>
      <c r="D30" s="54">
        <v>11300</v>
      </c>
      <c r="E30" s="60">
        <v>11300</v>
      </c>
      <c r="F30" s="59">
        <v>5185.46</v>
      </c>
      <c r="G30" s="59"/>
      <c r="H30" s="59">
        <v>45.89</v>
      </c>
    </row>
    <row r="31" spans="2:8" ht="30" customHeight="1" x14ac:dyDescent="0.25">
      <c r="B31" s="93" t="s">
        <v>101</v>
      </c>
      <c r="C31" s="94">
        <v>3429.86</v>
      </c>
      <c r="D31" s="94"/>
      <c r="E31" s="95"/>
      <c r="F31" s="96"/>
      <c r="G31" s="96"/>
      <c r="H31" s="96"/>
    </row>
    <row r="32" spans="2:8" x14ac:dyDescent="0.25">
      <c r="B32" s="9" t="s">
        <v>102</v>
      </c>
      <c r="C32" s="55">
        <v>488196.18</v>
      </c>
      <c r="D32" s="55">
        <v>974200</v>
      </c>
      <c r="E32" s="79">
        <v>974200</v>
      </c>
      <c r="F32" s="58">
        <v>454247.21</v>
      </c>
      <c r="G32" s="58">
        <v>93.05</v>
      </c>
      <c r="H32" s="58">
        <v>46.63</v>
      </c>
    </row>
    <row r="33" spans="2:11" x14ac:dyDescent="0.25">
      <c r="B33" s="11" t="s">
        <v>188</v>
      </c>
      <c r="C33" s="55"/>
      <c r="D33" s="54">
        <v>974200</v>
      </c>
      <c r="E33" s="60">
        <v>974200</v>
      </c>
      <c r="F33" s="59">
        <v>454247.21</v>
      </c>
      <c r="G33" s="59"/>
      <c r="H33" s="59">
        <v>46.63</v>
      </c>
    </row>
    <row r="34" spans="2:11" x14ac:dyDescent="0.25">
      <c r="B34" s="77" t="s">
        <v>103</v>
      </c>
      <c r="C34" s="54">
        <v>488196.18</v>
      </c>
      <c r="D34" s="54"/>
      <c r="E34" s="60"/>
      <c r="F34" s="59"/>
      <c r="G34" s="59"/>
      <c r="H34" s="59"/>
    </row>
    <row r="35" spans="2:11" ht="15" customHeight="1" x14ac:dyDescent="0.25">
      <c r="B35" s="9" t="s">
        <v>104</v>
      </c>
      <c r="C35" s="78"/>
      <c r="D35" s="80"/>
      <c r="E35" s="80"/>
      <c r="F35" s="78">
        <v>130</v>
      </c>
      <c r="G35" s="80"/>
      <c r="H35" s="80"/>
      <c r="I35" s="27"/>
      <c r="J35" s="27"/>
      <c r="K35" s="27"/>
    </row>
    <row r="36" spans="2:11" x14ac:dyDescent="0.25">
      <c r="B36" s="77" t="s">
        <v>105</v>
      </c>
      <c r="C36" s="80"/>
      <c r="D36" s="80"/>
      <c r="E36" s="80"/>
      <c r="F36" s="80">
        <v>130</v>
      </c>
      <c r="G36" s="80"/>
      <c r="H36" s="80"/>
      <c r="I36" s="27"/>
      <c r="J36" s="27"/>
      <c r="K36" s="27"/>
    </row>
    <row r="37" spans="2:11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showGridLines="0" tabSelected="1" zoomScale="90" zoomScaleNormal="90" workbookViewId="0">
      <selection activeCell="F8" sqref="F8"/>
    </sheetView>
  </sheetViews>
  <sheetFormatPr defaultRowHeight="15" x14ac:dyDescent="0.25"/>
  <cols>
    <col min="1" max="1" width="3.7109375" customWidth="1"/>
    <col min="2" max="2" width="37.7109375" customWidth="1"/>
    <col min="3" max="6" width="24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15" t="s">
        <v>106</v>
      </c>
      <c r="C2" s="115"/>
      <c r="D2" s="115"/>
      <c r="E2" s="115"/>
      <c r="F2" s="115"/>
      <c r="G2" s="115"/>
      <c r="H2" s="115"/>
    </row>
    <row r="3" spans="2:8" ht="18" x14ac:dyDescent="0.25">
      <c r="B3" s="43"/>
      <c r="C3" s="43"/>
      <c r="D3" s="43"/>
      <c r="E3" s="43"/>
      <c r="F3" s="44"/>
      <c r="G3" s="44"/>
      <c r="H3" s="44"/>
    </row>
    <row r="4" spans="2:8" ht="33" customHeight="1" x14ac:dyDescent="0.25">
      <c r="B4" s="31" t="s">
        <v>4</v>
      </c>
      <c r="C4" s="31" t="s">
        <v>177</v>
      </c>
      <c r="D4" s="31" t="s">
        <v>181</v>
      </c>
      <c r="E4" s="31" t="s">
        <v>179</v>
      </c>
      <c r="F4" s="31" t="s">
        <v>180</v>
      </c>
      <c r="G4" s="31" t="s">
        <v>5</v>
      </c>
      <c r="H4" s="31" t="s">
        <v>6</v>
      </c>
    </row>
    <row r="5" spans="2:8" x14ac:dyDescent="0.25">
      <c r="B5" s="33">
        <v>1</v>
      </c>
      <c r="C5" s="33">
        <v>2</v>
      </c>
      <c r="D5" s="33">
        <v>3</v>
      </c>
      <c r="E5" s="33">
        <v>4</v>
      </c>
      <c r="F5" s="33">
        <v>5</v>
      </c>
      <c r="G5" s="33" t="s">
        <v>7</v>
      </c>
      <c r="H5" s="33" t="s">
        <v>8</v>
      </c>
    </row>
    <row r="6" spans="2:8" ht="15.75" customHeight="1" x14ac:dyDescent="0.25">
      <c r="B6" s="6" t="s">
        <v>47</v>
      </c>
      <c r="C6" s="55">
        <f>C7</f>
        <v>530206.32999999996</v>
      </c>
      <c r="D6" s="55">
        <f t="shared" ref="D6:F6" si="0">D7</f>
        <v>1062576</v>
      </c>
      <c r="E6" s="55">
        <f t="shared" si="0"/>
        <v>1062576</v>
      </c>
      <c r="F6" s="55">
        <f t="shared" si="0"/>
        <v>503198.14</v>
      </c>
      <c r="G6" s="59">
        <f t="shared" ref="G6:G7" si="1">F6/C6*100</f>
        <v>94.906098159937102</v>
      </c>
      <c r="H6" s="59">
        <f t="shared" ref="H6:H7" si="2">F6/E6*100</f>
        <v>47.356437563054314</v>
      </c>
    </row>
    <row r="7" spans="2:8" ht="15.75" customHeight="1" x14ac:dyDescent="0.25">
      <c r="B7" s="6" t="s">
        <v>107</v>
      </c>
      <c r="C7" s="55">
        <f>C8+C9</f>
        <v>530206.32999999996</v>
      </c>
      <c r="D7" s="55">
        <f t="shared" ref="D7:F7" si="3">D8+D9</f>
        <v>1062576</v>
      </c>
      <c r="E7" s="55">
        <f t="shared" si="3"/>
        <v>1062576</v>
      </c>
      <c r="F7" s="55">
        <f t="shared" si="3"/>
        <v>503198.14</v>
      </c>
      <c r="G7" s="59">
        <f t="shared" si="1"/>
        <v>94.906098159937102</v>
      </c>
      <c r="H7" s="59">
        <f t="shared" si="2"/>
        <v>47.356437563054314</v>
      </c>
    </row>
    <row r="8" spans="2:8" x14ac:dyDescent="0.25">
      <c r="B8" s="76" t="s">
        <v>108</v>
      </c>
      <c r="C8" s="54">
        <f>530026.33+180</f>
        <v>530206.32999999996</v>
      </c>
      <c r="D8" s="54">
        <v>1059887</v>
      </c>
      <c r="E8" s="54">
        <v>1059887</v>
      </c>
      <c r="F8" s="59">
        <v>501777.89</v>
      </c>
      <c r="G8" s="59">
        <f>F8/C8*100</f>
        <v>94.638230743114676</v>
      </c>
      <c r="H8" s="59">
        <f>F8/E8*100</f>
        <v>47.342583690525501</v>
      </c>
    </row>
    <row r="9" spans="2:8" x14ac:dyDescent="0.25">
      <c r="B9" s="77" t="s">
        <v>109</v>
      </c>
      <c r="C9" s="54"/>
      <c r="D9" s="54">
        <v>2689</v>
      </c>
      <c r="E9" s="54">
        <v>2689</v>
      </c>
      <c r="F9" s="59">
        <v>1420.25</v>
      </c>
      <c r="G9" s="59"/>
      <c r="H9" s="59">
        <f>F9/E9*100</f>
        <v>52.817032354034957</v>
      </c>
    </row>
    <row r="10" spans="2:8" x14ac:dyDescent="0.25">
      <c r="B10" s="27"/>
      <c r="C10" s="27"/>
      <c r="D10" s="27"/>
      <c r="E10" s="27"/>
      <c r="F10" s="27"/>
      <c r="G10" s="27"/>
      <c r="H10" s="27"/>
    </row>
    <row r="11" spans="2:8" x14ac:dyDescent="0.25">
      <c r="B11" s="27"/>
      <c r="C11" s="27"/>
      <c r="D11" s="27"/>
      <c r="E11" s="27"/>
      <c r="F11" s="27"/>
      <c r="G11" s="27"/>
      <c r="H11" s="27"/>
    </row>
    <row r="12" spans="2:8" x14ac:dyDescent="0.25">
      <c r="B12" s="27"/>
      <c r="C12" s="27"/>
      <c r="D12" s="27"/>
      <c r="E12" s="27"/>
      <c r="F12" s="27"/>
      <c r="G12" s="27"/>
      <c r="H12" s="2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2"/>
  <sheetViews>
    <sheetView showGridLines="0" zoomScale="90" zoomScaleNormal="90" workbookViewId="0">
      <selection activeCell="J7" sqref="J7"/>
    </sheetView>
  </sheetViews>
  <sheetFormatPr defaultRowHeight="15" x14ac:dyDescent="0.25"/>
  <cols>
    <col min="1" max="1" width="3.7109375" customWidth="1"/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6" width="25.28515625" customWidth="1"/>
    <col min="7" max="10" width="24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5.75" customHeight="1" x14ac:dyDescent="0.25">
      <c r="B2" s="115" t="s">
        <v>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2:12" ht="18" x14ac:dyDescent="0.25">
      <c r="B3" s="43"/>
      <c r="C3" s="43"/>
      <c r="D3" s="43"/>
      <c r="E3" s="43"/>
      <c r="F3" s="43"/>
      <c r="G3" s="43"/>
      <c r="H3" s="43"/>
      <c r="I3" s="43"/>
      <c r="J3" s="44"/>
      <c r="K3" s="44"/>
      <c r="L3" s="44"/>
    </row>
    <row r="4" spans="2:12" ht="18" customHeight="1" x14ac:dyDescent="0.25">
      <c r="B4" s="115" t="s">
        <v>110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12" ht="15.75" customHeight="1" x14ac:dyDescent="0.25">
      <c r="B5" s="115" t="s">
        <v>111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2:12" ht="18" x14ac:dyDescent="0.25">
      <c r="B6" s="43"/>
      <c r="C6" s="43"/>
      <c r="D6" s="43"/>
      <c r="E6" s="43"/>
      <c r="F6" s="43"/>
      <c r="G6" s="43"/>
      <c r="H6" s="43"/>
      <c r="I6" s="43"/>
      <c r="J6" s="44"/>
      <c r="K6" s="44"/>
      <c r="L6" s="44"/>
    </row>
    <row r="7" spans="2:12" ht="33" customHeight="1" x14ac:dyDescent="0.25">
      <c r="B7" s="144" t="s">
        <v>4</v>
      </c>
      <c r="C7" s="145"/>
      <c r="D7" s="145"/>
      <c r="E7" s="145"/>
      <c r="F7" s="146"/>
      <c r="G7" s="31" t="s">
        <v>177</v>
      </c>
      <c r="H7" s="31" t="s">
        <v>181</v>
      </c>
      <c r="I7" s="31" t="s">
        <v>179</v>
      </c>
      <c r="J7" s="31" t="s">
        <v>180</v>
      </c>
      <c r="K7" s="31" t="s">
        <v>5</v>
      </c>
      <c r="L7" s="31" t="s">
        <v>6</v>
      </c>
    </row>
    <row r="8" spans="2:12" x14ac:dyDescent="0.25">
      <c r="B8" s="144">
        <v>1</v>
      </c>
      <c r="C8" s="145"/>
      <c r="D8" s="145"/>
      <c r="E8" s="145"/>
      <c r="F8" s="146"/>
      <c r="G8" s="34">
        <v>2</v>
      </c>
      <c r="H8" s="34">
        <v>3</v>
      </c>
      <c r="I8" s="34">
        <v>4</v>
      </c>
      <c r="J8" s="34">
        <v>5</v>
      </c>
      <c r="K8" s="34" t="s">
        <v>7</v>
      </c>
      <c r="L8" s="34" t="s">
        <v>8</v>
      </c>
    </row>
    <row r="9" spans="2:12" ht="25.5" x14ac:dyDescent="0.25">
      <c r="B9" s="6">
        <v>8</v>
      </c>
      <c r="C9" s="6"/>
      <c r="D9" s="6"/>
      <c r="E9" s="6"/>
      <c r="F9" s="6" t="s">
        <v>112</v>
      </c>
      <c r="G9" s="4"/>
      <c r="H9" s="4"/>
      <c r="I9" s="4"/>
      <c r="J9" s="25"/>
      <c r="K9" s="25"/>
      <c r="L9" s="25"/>
    </row>
    <row r="10" spans="2:12" x14ac:dyDescent="0.25">
      <c r="B10" s="6"/>
      <c r="C10" s="10">
        <v>84</v>
      </c>
      <c r="D10" s="10"/>
      <c r="E10" s="10"/>
      <c r="F10" s="10" t="s">
        <v>113</v>
      </c>
      <c r="G10" s="4"/>
      <c r="H10" s="4"/>
      <c r="I10" s="4"/>
      <c r="J10" s="25"/>
      <c r="K10" s="25"/>
      <c r="L10" s="25"/>
    </row>
    <row r="11" spans="2:12" ht="51" x14ac:dyDescent="0.25">
      <c r="B11" s="7"/>
      <c r="C11" s="7"/>
      <c r="D11" s="7">
        <v>841</v>
      </c>
      <c r="E11" s="7"/>
      <c r="F11" s="20" t="s">
        <v>114</v>
      </c>
      <c r="G11" s="4"/>
      <c r="H11" s="4"/>
      <c r="I11" s="4"/>
      <c r="J11" s="25"/>
      <c r="K11" s="25"/>
      <c r="L11" s="25"/>
    </row>
    <row r="12" spans="2:12" ht="25.5" x14ac:dyDescent="0.25">
      <c r="B12" s="7"/>
      <c r="C12" s="7"/>
      <c r="D12" s="7"/>
      <c r="E12" s="7">
        <v>8413</v>
      </c>
      <c r="F12" s="20" t="s">
        <v>115</v>
      </c>
      <c r="G12" s="4"/>
      <c r="H12" s="4"/>
      <c r="I12" s="4"/>
      <c r="J12" s="25"/>
      <c r="K12" s="25"/>
      <c r="L12" s="25"/>
    </row>
    <row r="13" spans="2:12" x14ac:dyDescent="0.25">
      <c r="B13" s="7"/>
      <c r="C13" s="7"/>
      <c r="D13" s="7"/>
      <c r="E13" s="8" t="s">
        <v>116</v>
      </c>
      <c r="F13" s="12"/>
      <c r="G13" s="4"/>
      <c r="H13" s="4"/>
      <c r="I13" s="4"/>
      <c r="J13" s="25"/>
      <c r="K13" s="25"/>
      <c r="L13" s="25"/>
    </row>
    <row r="14" spans="2:12" ht="25.5" x14ac:dyDescent="0.25">
      <c r="B14" s="9">
        <v>5</v>
      </c>
      <c r="C14" s="9"/>
      <c r="D14" s="9"/>
      <c r="E14" s="9"/>
      <c r="F14" s="13" t="s">
        <v>117</v>
      </c>
      <c r="G14" s="4"/>
      <c r="H14" s="4"/>
      <c r="I14" s="4"/>
      <c r="J14" s="25"/>
      <c r="K14" s="25"/>
      <c r="L14" s="25"/>
    </row>
    <row r="15" spans="2:12" ht="25.5" x14ac:dyDescent="0.25">
      <c r="B15" s="10"/>
      <c r="C15" s="10">
        <v>54</v>
      </c>
      <c r="D15" s="10"/>
      <c r="E15" s="10"/>
      <c r="F15" s="14" t="s">
        <v>118</v>
      </c>
      <c r="G15" s="4"/>
      <c r="H15" s="4"/>
      <c r="I15" s="5"/>
      <c r="J15" s="25"/>
      <c r="K15" s="25"/>
      <c r="L15" s="25"/>
    </row>
    <row r="16" spans="2:12" ht="63.75" x14ac:dyDescent="0.25">
      <c r="B16" s="10"/>
      <c r="C16" s="10"/>
      <c r="D16" s="10">
        <v>541</v>
      </c>
      <c r="E16" s="20"/>
      <c r="F16" s="20" t="s">
        <v>119</v>
      </c>
      <c r="G16" s="4"/>
      <c r="H16" s="4"/>
      <c r="I16" s="5"/>
      <c r="J16" s="25"/>
      <c r="K16" s="25"/>
      <c r="L16" s="25"/>
    </row>
    <row r="17" spans="2:12" ht="38.25" x14ac:dyDescent="0.25">
      <c r="B17" s="10"/>
      <c r="C17" s="10"/>
      <c r="D17" s="10"/>
      <c r="E17" s="20">
        <v>5413</v>
      </c>
      <c r="F17" s="20" t="s">
        <v>120</v>
      </c>
      <c r="G17" s="4"/>
      <c r="H17" s="4"/>
      <c r="I17" s="5"/>
      <c r="J17" s="25"/>
      <c r="K17" s="25"/>
      <c r="L17" s="25"/>
    </row>
    <row r="18" spans="2:12" x14ac:dyDescent="0.25">
      <c r="B18" s="11"/>
      <c r="C18" s="9"/>
      <c r="D18" s="9"/>
      <c r="E18" s="9"/>
      <c r="F18" s="13" t="s">
        <v>116</v>
      </c>
      <c r="G18" s="4"/>
      <c r="H18" s="4"/>
      <c r="I18" s="4"/>
      <c r="J18" s="25"/>
      <c r="K18" s="25"/>
      <c r="L18" s="25"/>
    </row>
    <row r="20" spans="2:12" x14ac:dyDescent="0.2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2:12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2:12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showGridLines="0" zoomScale="90" zoomScaleNormal="90" workbookViewId="0">
      <selection activeCell="F4" sqref="F4"/>
    </sheetView>
  </sheetViews>
  <sheetFormatPr defaultRowHeight="15" x14ac:dyDescent="0.25"/>
  <cols>
    <col min="1" max="1" width="3.7109375" customWidth="1"/>
    <col min="2" max="2" width="37.7109375" customWidth="1"/>
    <col min="3" max="6" width="24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15" t="s">
        <v>121</v>
      </c>
      <c r="C2" s="115"/>
      <c r="D2" s="115"/>
      <c r="E2" s="115"/>
      <c r="F2" s="115"/>
      <c r="G2" s="115"/>
      <c r="H2" s="115"/>
    </row>
    <row r="3" spans="2:8" ht="18" x14ac:dyDescent="0.25">
      <c r="B3" s="43"/>
      <c r="C3" s="43"/>
      <c r="D3" s="43"/>
      <c r="E3" s="43"/>
      <c r="F3" s="44"/>
      <c r="G3" s="44"/>
      <c r="H3" s="44"/>
    </row>
    <row r="4" spans="2:8" ht="33" customHeight="1" x14ac:dyDescent="0.25">
      <c r="B4" s="31" t="s">
        <v>4</v>
      </c>
      <c r="C4" s="31" t="s">
        <v>177</v>
      </c>
      <c r="D4" s="31" t="s">
        <v>181</v>
      </c>
      <c r="E4" s="31" t="s">
        <v>179</v>
      </c>
      <c r="F4" s="31" t="s">
        <v>180</v>
      </c>
      <c r="G4" s="31" t="s">
        <v>5</v>
      </c>
      <c r="H4" s="31" t="s">
        <v>6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7</v>
      </c>
      <c r="H5" s="31" t="s">
        <v>8</v>
      </c>
    </row>
    <row r="6" spans="2:8" x14ac:dyDescent="0.25">
      <c r="B6" s="6" t="s">
        <v>122</v>
      </c>
      <c r="C6" s="4"/>
      <c r="D6" s="4"/>
      <c r="E6" s="5"/>
      <c r="F6" s="25"/>
      <c r="G6" s="25"/>
      <c r="H6" s="25"/>
    </row>
    <row r="7" spans="2:8" x14ac:dyDescent="0.25">
      <c r="B7" s="6" t="s">
        <v>95</v>
      </c>
      <c r="C7" s="4"/>
      <c r="D7" s="4"/>
      <c r="E7" s="4"/>
      <c r="F7" s="25"/>
      <c r="G7" s="25"/>
      <c r="H7" s="25"/>
    </row>
    <row r="8" spans="2:8" x14ac:dyDescent="0.25">
      <c r="B8" s="17" t="s">
        <v>96</v>
      </c>
      <c r="C8" s="4"/>
      <c r="D8" s="4"/>
      <c r="E8" s="4"/>
      <c r="F8" s="25"/>
      <c r="G8" s="25"/>
      <c r="H8" s="25"/>
    </row>
    <row r="9" spans="2:8" x14ac:dyDescent="0.25">
      <c r="B9" s="18" t="s">
        <v>123</v>
      </c>
      <c r="C9" s="4"/>
      <c r="D9" s="4"/>
      <c r="E9" s="4"/>
      <c r="F9" s="25"/>
      <c r="G9" s="25"/>
      <c r="H9" s="25"/>
    </row>
    <row r="10" spans="2:8" x14ac:dyDescent="0.25">
      <c r="B10" s="18" t="s">
        <v>116</v>
      </c>
      <c r="C10" s="4"/>
      <c r="D10" s="4"/>
      <c r="E10" s="4"/>
      <c r="F10" s="25"/>
      <c r="G10" s="25"/>
      <c r="H10" s="25"/>
    </row>
    <row r="11" spans="2:8" x14ac:dyDescent="0.25">
      <c r="B11" s="6" t="s">
        <v>124</v>
      </c>
      <c r="C11" s="4"/>
      <c r="D11" s="4"/>
      <c r="E11" s="5"/>
      <c r="F11" s="25"/>
      <c r="G11" s="25"/>
      <c r="H11" s="25"/>
    </row>
    <row r="12" spans="2:8" x14ac:dyDescent="0.25">
      <c r="B12" s="19" t="s">
        <v>125</v>
      </c>
      <c r="C12" s="4"/>
      <c r="D12" s="4"/>
      <c r="E12" s="5"/>
      <c r="F12" s="25"/>
      <c r="G12" s="25"/>
      <c r="H12" s="25"/>
    </row>
    <row r="13" spans="2:8" x14ac:dyDescent="0.25">
      <c r="B13" s="6" t="s">
        <v>100</v>
      </c>
      <c r="C13" s="4"/>
      <c r="D13" s="4"/>
      <c r="E13" s="5"/>
      <c r="F13" s="25"/>
      <c r="G13" s="25"/>
      <c r="H13" s="25"/>
    </row>
    <row r="14" spans="2:8" x14ac:dyDescent="0.25">
      <c r="B14" s="19" t="s">
        <v>126</v>
      </c>
      <c r="C14" s="4"/>
      <c r="D14" s="4"/>
      <c r="E14" s="5"/>
      <c r="F14" s="25"/>
      <c r="G14" s="25"/>
      <c r="H14" s="25"/>
    </row>
    <row r="15" spans="2:8" x14ac:dyDescent="0.25">
      <c r="B15" s="10" t="s">
        <v>127</v>
      </c>
      <c r="C15" s="4"/>
      <c r="D15" s="4"/>
      <c r="E15" s="5"/>
      <c r="F15" s="25"/>
      <c r="G15" s="25"/>
      <c r="H15" s="25"/>
    </row>
    <row r="16" spans="2:8" x14ac:dyDescent="0.25">
      <c r="B16" s="19"/>
      <c r="C16" s="4"/>
      <c r="D16" s="4"/>
      <c r="E16" s="5"/>
      <c r="F16" s="25"/>
      <c r="G16" s="25"/>
      <c r="H16" s="25"/>
    </row>
    <row r="17" spans="2:8" ht="15.75" customHeight="1" x14ac:dyDescent="0.25">
      <c r="B17" s="6" t="s">
        <v>128</v>
      </c>
      <c r="C17" s="4"/>
      <c r="D17" s="4"/>
      <c r="E17" s="5"/>
      <c r="F17" s="25"/>
      <c r="G17" s="25"/>
      <c r="H17" s="25"/>
    </row>
    <row r="18" spans="2:8" ht="15.75" customHeight="1" x14ac:dyDescent="0.25">
      <c r="B18" s="6" t="s">
        <v>95</v>
      </c>
      <c r="C18" s="4"/>
      <c r="D18" s="4"/>
      <c r="E18" s="4"/>
      <c r="F18" s="25"/>
      <c r="G18" s="25"/>
      <c r="H18" s="25"/>
    </row>
    <row r="19" spans="2:8" x14ac:dyDescent="0.25">
      <c r="B19" s="17" t="s">
        <v>96</v>
      </c>
      <c r="C19" s="4"/>
      <c r="D19" s="4"/>
      <c r="E19" s="4"/>
      <c r="F19" s="25"/>
      <c r="G19" s="25"/>
      <c r="H19" s="25"/>
    </row>
    <row r="20" spans="2:8" x14ac:dyDescent="0.25">
      <c r="B20" s="18" t="s">
        <v>123</v>
      </c>
      <c r="C20" s="4"/>
      <c r="D20" s="4"/>
      <c r="E20" s="4"/>
      <c r="F20" s="25"/>
      <c r="G20" s="25"/>
      <c r="H20" s="25"/>
    </row>
    <row r="21" spans="2:8" x14ac:dyDescent="0.25">
      <c r="B21" s="18" t="s">
        <v>116</v>
      </c>
      <c r="C21" s="4"/>
      <c r="D21" s="4"/>
      <c r="E21" s="4"/>
      <c r="F21" s="25"/>
      <c r="G21" s="25"/>
      <c r="H21" s="25"/>
    </row>
    <row r="22" spans="2:8" x14ac:dyDescent="0.25">
      <c r="B22" s="6" t="s">
        <v>124</v>
      </c>
      <c r="C22" s="4"/>
      <c r="D22" s="4"/>
      <c r="E22" s="5"/>
      <c r="F22" s="25"/>
      <c r="G22" s="25"/>
      <c r="H22" s="25"/>
    </row>
    <row r="23" spans="2:8" x14ac:dyDescent="0.25">
      <c r="B23" s="19" t="s">
        <v>125</v>
      </c>
      <c r="C23" s="4"/>
      <c r="D23" s="4"/>
      <c r="E23" s="5"/>
      <c r="F23" s="25"/>
      <c r="G23" s="25"/>
      <c r="H23" s="25"/>
    </row>
    <row r="24" spans="2:8" x14ac:dyDescent="0.25">
      <c r="B24" s="6" t="s">
        <v>100</v>
      </c>
      <c r="C24" s="4"/>
      <c r="D24" s="4"/>
      <c r="E24" s="5"/>
      <c r="F24" s="25"/>
      <c r="G24" s="25"/>
      <c r="H24" s="25"/>
    </row>
    <row r="25" spans="2:8" x14ac:dyDescent="0.25">
      <c r="B25" s="19" t="s">
        <v>126</v>
      </c>
      <c r="C25" s="4"/>
      <c r="D25" s="4"/>
      <c r="E25" s="5"/>
      <c r="F25" s="25"/>
      <c r="G25" s="25"/>
      <c r="H25" s="25"/>
    </row>
    <row r="26" spans="2:8" x14ac:dyDescent="0.25">
      <c r="B26" s="10" t="s">
        <v>127</v>
      </c>
      <c r="C26" s="4"/>
      <c r="D26" s="4"/>
      <c r="E26" s="5"/>
      <c r="F26" s="25"/>
      <c r="G26" s="25"/>
      <c r="H26" s="25"/>
    </row>
    <row r="28" spans="2:8" x14ac:dyDescent="0.25">
      <c r="B28" s="36"/>
      <c r="C28" s="36"/>
      <c r="D28" s="36"/>
      <c r="E28" s="36"/>
      <c r="F28" s="36"/>
      <c r="G28" s="36"/>
      <c r="H28" s="36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9"/>
  <sheetViews>
    <sheetView showGridLines="0" topLeftCell="A52" zoomScale="90" zoomScaleNormal="90" workbookViewId="0">
      <selection activeCell="G15" sqref="G15"/>
    </sheetView>
  </sheetViews>
  <sheetFormatPr defaultRowHeight="15" x14ac:dyDescent="0.25"/>
  <cols>
    <col min="1" max="1" width="3.5703125" customWidth="1"/>
    <col min="2" max="2" width="58.5703125" customWidth="1"/>
    <col min="3" max="5" width="24.28515625" customWidth="1"/>
    <col min="6" max="6" width="15.7109375" customWidth="1"/>
    <col min="7" max="7" width="24.28515625" customWidth="1"/>
  </cols>
  <sheetData>
    <row r="1" spans="2:7" ht="18" x14ac:dyDescent="0.25">
      <c r="B1" s="2"/>
      <c r="C1" s="2"/>
      <c r="D1" s="2"/>
      <c r="E1" s="2"/>
      <c r="F1" s="3"/>
      <c r="G1" s="3"/>
    </row>
    <row r="2" spans="2:7" ht="18" customHeight="1" x14ac:dyDescent="0.25">
      <c r="B2" s="115" t="s">
        <v>129</v>
      </c>
      <c r="C2" s="115"/>
      <c r="D2" s="115"/>
      <c r="E2" s="115"/>
      <c r="F2" s="115"/>
      <c r="G2" s="21"/>
    </row>
    <row r="3" spans="2:7" ht="18" x14ac:dyDescent="0.25">
      <c r="B3" s="43"/>
      <c r="C3" s="43"/>
      <c r="D3" s="43"/>
      <c r="E3" s="43"/>
      <c r="F3" s="44"/>
      <c r="G3" s="3"/>
    </row>
    <row r="4" spans="2:7" ht="15.75" x14ac:dyDescent="0.25">
      <c r="B4" s="148" t="s">
        <v>130</v>
      </c>
      <c r="C4" s="148"/>
      <c r="D4" s="148"/>
      <c r="E4" s="148"/>
      <c r="F4" s="148"/>
    </row>
    <row r="5" spans="2:7" ht="18" x14ac:dyDescent="0.25">
      <c r="B5" s="43"/>
      <c r="C5" s="43"/>
      <c r="D5" s="43"/>
      <c r="E5" s="43"/>
      <c r="F5" s="44"/>
    </row>
    <row r="6" spans="2:7" ht="33" customHeight="1" x14ac:dyDescent="0.25">
      <c r="B6" s="31" t="s">
        <v>4</v>
      </c>
      <c r="C6" s="31" t="s">
        <v>181</v>
      </c>
      <c r="D6" s="31" t="s">
        <v>179</v>
      </c>
      <c r="E6" s="31" t="s">
        <v>180</v>
      </c>
      <c r="F6" s="31" t="s">
        <v>6</v>
      </c>
    </row>
    <row r="7" spans="2:7" s="35" customFormat="1" ht="11.25" x14ac:dyDescent="0.2">
      <c r="B7" s="33">
        <v>1</v>
      </c>
      <c r="C7" s="33">
        <v>2</v>
      </c>
      <c r="D7" s="33">
        <v>3</v>
      </c>
      <c r="E7" s="33">
        <v>4</v>
      </c>
      <c r="F7" s="33" t="s">
        <v>131</v>
      </c>
    </row>
    <row r="8" spans="2:7" ht="15" customHeight="1" x14ac:dyDescent="0.25">
      <c r="B8" s="81" t="s">
        <v>132</v>
      </c>
      <c r="C8" s="106">
        <v>1062576</v>
      </c>
      <c r="D8" s="106">
        <v>1062576</v>
      </c>
      <c r="E8" s="106">
        <v>503198.14</v>
      </c>
      <c r="F8" s="106">
        <v>47.36</v>
      </c>
    </row>
    <row r="9" spans="2:7" ht="15" customHeight="1" x14ac:dyDescent="0.25">
      <c r="B9" s="82" t="s">
        <v>133</v>
      </c>
      <c r="C9" s="107">
        <v>985500</v>
      </c>
      <c r="D9" s="107">
        <v>985500</v>
      </c>
      <c r="E9" s="107">
        <v>459562.67</v>
      </c>
      <c r="F9" s="107">
        <v>46.63</v>
      </c>
    </row>
    <row r="10" spans="2:7" ht="15" customHeight="1" x14ac:dyDescent="0.25">
      <c r="B10" s="83" t="s">
        <v>134</v>
      </c>
      <c r="C10" s="107">
        <v>985500</v>
      </c>
      <c r="D10" s="107">
        <v>985500</v>
      </c>
      <c r="E10" s="107">
        <v>459562.67</v>
      </c>
      <c r="F10" s="107">
        <v>46.63</v>
      </c>
    </row>
    <row r="11" spans="2:7" ht="15" customHeight="1" x14ac:dyDescent="0.25">
      <c r="B11" s="84" t="s">
        <v>135</v>
      </c>
      <c r="C11" s="108">
        <v>11300</v>
      </c>
      <c r="D11" s="108">
        <v>11300</v>
      </c>
      <c r="E11" s="108">
        <v>5185.46</v>
      </c>
      <c r="F11" s="108">
        <v>45.89</v>
      </c>
    </row>
    <row r="12" spans="2:7" ht="15" customHeight="1" x14ac:dyDescent="0.25">
      <c r="B12" s="84" t="s">
        <v>185</v>
      </c>
      <c r="C12" s="108">
        <v>11300</v>
      </c>
      <c r="D12" s="108">
        <v>11300</v>
      </c>
      <c r="E12" s="108">
        <v>5185.46</v>
      </c>
      <c r="F12" s="108">
        <v>45.89</v>
      </c>
    </row>
    <row r="13" spans="2:7" ht="15" customHeight="1" x14ac:dyDescent="0.25">
      <c r="B13" s="85" t="s">
        <v>136</v>
      </c>
      <c r="C13" s="108">
        <v>11300</v>
      </c>
      <c r="D13" s="108">
        <v>11300</v>
      </c>
      <c r="E13" s="108">
        <v>5185.46</v>
      </c>
      <c r="F13" s="108">
        <v>45.89</v>
      </c>
    </row>
    <row r="14" spans="2:7" ht="15" customHeight="1" x14ac:dyDescent="0.25">
      <c r="B14" s="86" t="s">
        <v>137</v>
      </c>
      <c r="C14" s="109"/>
      <c r="D14" s="109"/>
      <c r="E14" s="109">
        <v>152.9</v>
      </c>
      <c r="F14" s="109"/>
    </row>
    <row r="15" spans="2:7" ht="15" customHeight="1" x14ac:dyDescent="0.25">
      <c r="B15" s="86" t="s">
        <v>139</v>
      </c>
      <c r="C15" s="109"/>
      <c r="D15" s="109"/>
      <c r="E15" s="109">
        <v>277.62</v>
      </c>
      <c r="F15" s="109"/>
    </row>
    <row r="16" spans="2:7" ht="15" customHeight="1" x14ac:dyDescent="0.25">
      <c r="B16" s="86" t="s">
        <v>141</v>
      </c>
      <c r="C16" s="109"/>
      <c r="D16" s="109"/>
      <c r="E16" s="109">
        <v>4754.9399999999996</v>
      </c>
      <c r="F16" s="109"/>
    </row>
    <row r="17" spans="2:6" ht="15" customHeight="1" x14ac:dyDescent="0.25">
      <c r="B17" s="84" t="s">
        <v>144</v>
      </c>
      <c r="C17" s="108">
        <v>974200</v>
      </c>
      <c r="D17" s="108">
        <v>974200</v>
      </c>
      <c r="E17" s="108">
        <v>454247.21</v>
      </c>
      <c r="F17" s="108">
        <v>46.63</v>
      </c>
    </row>
    <row r="18" spans="2:6" ht="15" customHeight="1" x14ac:dyDescent="0.25">
      <c r="B18" s="84" t="s">
        <v>187</v>
      </c>
      <c r="C18" s="108">
        <v>974200</v>
      </c>
      <c r="D18" s="108">
        <v>974200</v>
      </c>
      <c r="E18" s="108">
        <v>454247.21</v>
      </c>
      <c r="F18" s="108">
        <v>46.63</v>
      </c>
    </row>
    <row r="19" spans="2:6" ht="15" customHeight="1" x14ac:dyDescent="0.25">
      <c r="B19" s="85" t="s">
        <v>145</v>
      </c>
      <c r="C19" s="108">
        <v>968500</v>
      </c>
      <c r="D19" s="108">
        <v>968500</v>
      </c>
      <c r="E19" s="108">
        <v>448307.02</v>
      </c>
      <c r="F19" s="108">
        <v>46.29</v>
      </c>
    </row>
    <row r="20" spans="2:6" x14ac:dyDescent="0.25">
      <c r="B20" s="86" t="s">
        <v>146</v>
      </c>
      <c r="C20" s="109"/>
      <c r="D20" s="109"/>
      <c r="E20" s="109">
        <v>356862.77</v>
      </c>
      <c r="F20" s="109"/>
    </row>
    <row r="21" spans="2:6" x14ac:dyDescent="0.25">
      <c r="B21" s="86" t="s">
        <v>147</v>
      </c>
      <c r="C21" s="109"/>
      <c r="D21" s="109"/>
      <c r="E21" s="109">
        <v>16788.64</v>
      </c>
      <c r="F21" s="109"/>
    </row>
    <row r="22" spans="2:6" x14ac:dyDescent="0.25">
      <c r="B22" s="86" t="s">
        <v>148</v>
      </c>
      <c r="C22" s="109"/>
      <c r="D22" s="109"/>
      <c r="E22" s="109">
        <v>1204.3800000000001</v>
      </c>
      <c r="F22" s="109"/>
    </row>
    <row r="23" spans="2:6" x14ac:dyDescent="0.25">
      <c r="B23" s="86" t="s">
        <v>149</v>
      </c>
      <c r="C23" s="109"/>
      <c r="D23" s="109"/>
      <c r="E23" s="109">
        <v>11600</v>
      </c>
      <c r="F23" s="109"/>
    </row>
    <row r="24" spans="2:6" ht="26.25" x14ac:dyDescent="0.25">
      <c r="B24" s="86" t="s">
        <v>150</v>
      </c>
      <c r="C24" s="109"/>
      <c r="D24" s="109"/>
      <c r="E24" s="109">
        <v>61851.23</v>
      </c>
      <c r="F24" s="109"/>
    </row>
    <row r="25" spans="2:6" x14ac:dyDescent="0.25">
      <c r="B25" s="85" t="s">
        <v>136</v>
      </c>
      <c r="C25" s="108">
        <v>3150</v>
      </c>
      <c r="D25" s="108">
        <v>3150</v>
      </c>
      <c r="E25" s="108">
        <v>4298.8599999999997</v>
      </c>
      <c r="F25" s="108">
        <v>136.47</v>
      </c>
    </row>
    <row r="26" spans="2:6" x14ac:dyDescent="0.25">
      <c r="B26" s="86" t="s">
        <v>163</v>
      </c>
      <c r="C26" s="109"/>
      <c r="D26" s="109"/>
      <c r="E26" s="109">
        <v>34.97</v>
      </c>
      <c r="F26" s="109"/>
    </row>
    <row r="27" spans="2:6" x14ac:dyDescent="0.25">
      <c r="B27" s="86" t="s">
        <v>139</v>
      </c>
      <c r="C27" s="109"/>
      <c r="D27" s="109"/>
      <c r="E27" s="109">
        <v>480</v>
      </c>
      <c r="F27" s="109"/>
    </row>
    <row r="28" spans="2:6" x14ac:dyDescent="0.25">
      <c r="B28" s="86" t="s">
        <v>140</v>
      </c>
      <c r="C28" s="109"/>
      <c r="D28" s="109"/>
      <c r="E28" s="109">
        <v>2350</v>
      </c>
      <c r="F28" s="109"/>
    </row>
    <row r="29" spans="2:6" x14ac:dyDescent="0.25">
      <c r="B29" s="86" t="s">
        <v>152</v>
      </c>
      <c r="C29" s="109"/>
      <c r="D29" s="109"/>
      <c r="E29" s="109">
        <v>1260</v>
      </c>
      <c r="F29" s="109"/>
    </row>
    <row r="30" spans="2:6" x14ac:dyDescent="0.25">
      <c r="B30" s="86" t="s">
        <v>141</v>
      </c>
      <c r="C30" s="109"/>
      <c r="D30" s="109"/>
      <c r="E30" s="109">
        <v>173.89</v>
      </c>
      <c r="F30" s="109"/>
    </row>
    <row r="31" spans="2:6" ht="26.25" x14ac:dyDescent="0.25">
      <c r="B31" s="85" t="s">
        <v>153</v>
      </c>
      <c r="C31" s="108">
        <v>450</v>
      </c>
      <c r="D31" s="108">
        <v>450</v>
      </c>
      <c r="E31" s="108"/>
      <c r="F31" s="108"/>
    </row>
    <row r="32" spans="2:6" x14ac:dyDescent="0.25">
      <c r="B32" s="85" t="s">
        <v>154</v>
      </c>
      <c r="C32" s="108">
        <v>600</v>
      </c>
      <c r="D32" s="108">
        <v>600</v>
      </c>
      <c r="E32" s="108">
        <v>472.03</v>
      </c>
      <c r="F32" s="108">
        <v>78.67</v>
      </c>
    </row>
    <row r="33" spans="2:6" x14ac:dyDescent="0.25">
      <c r="B33" s="86" t="s">
        <v>155</v>
      </c>
      <c r="C33" s="109"/>
      <c r="D33" s="109"/>
      <c r="E33" s="109">
        <v>472.03</v>
      </c>
      <c r="F33" s="109"/>
    </row>
    <row r="34" spans="2:6" ht="26.25" x14ac:dyDescent="0.25">
      <c r="B34" s="85" t="s">
        <v>142</v>
      </c>
      <c r="C34" s="108">
        <v>1500</v>
      </c>
      <c r="D34" s="108">
        <v>1500</v>
      </c>
      <c r="E34" s="108">
        <v>1169.3</v>
      </c>
      <c r="F34" s="108">
        <v>77.95</v>
      </c>
    </row>
    <row r="35" spans="2:6" x14ac:dyDescent="0.25">
      <c r="B35" s="86" t="s">
        <v>171</v>
      </c>
      <c r="C35" s="109"/>
      <c r="D35" s="109"/>
      <c r="E35" s="109">
        <v>980.94</v>
      </c>
      <c r="F35" s="109"/>
    </row>
    <row r="36" spans="2:6" x14ac:dyDescent="0.25">
      <c r="B36" s="86" t="s">
        <v>143</v>
      </c>
      <c r="C36" s="109"/>
      <c r="D36" s="109"/>
      <c r="E36" s="109">
        <v>188.36</v>
      </c>
      <c r="F36" s="109"/>
    </row>
    <row r="37" spans="2:6" x14ac:dyDescent="0.25">
      <c r="B37" s="84" t="s">
        <v>189</v>
      </c>
      <c r="C37" s="108"/>
      <c r="D37" s="108"/>
      <c r="E37" s="108">
        <v>130</v>
      </c>
      <c r="F37" s="108"/>
    </row>
    <row r="38" spans="2:6" x14ac:dyDescent="0.25">
      <c r="B38" s="84" t="s">
        <v>190</v>
      </c>
      <c r="C38" s="108"/>
      <c r="D38" s="108"/>
      <c r="E38" s="108">
        <v>130</v>
      </c>
      <c r="F38" s="108"/>
    </row>
    <row r="39" spans="2:6" x14ac:dyDescent="0.25">
      <c r="B39" s="85" t="s">
        <v>136</v>
      </c>
      <c r="C39" s="108"/>
      <c r="D39" s="108"/>
      <c r="E39" s="108">
        <v>130</v>
      </c>
      <c r="F39" s="108"/>
    </row>
    <row r="40" spans="2:6" x14ac:dyDescent="0.25">
      <c r="B40" s="86" t="s">
        <v>163</v>
      </c>
      <c r="C40" s="109"/>
      <c r="D40" s="109"/>
      <c r="E40" s="109">
        <v>130</v>
      </c>
      <c r="F40" s="109"/>
    </row>
    <row r="41" spans="2:6" ht="26.25" x14ac:dyDescent="0.25">
      <c r="B41" s="82" t="s">
        <v>156</v>
      </c>
      <c r="C41" s="107">
        <v>70000</v>
      </c>
      <c r="D41" s="107">
        <v>70000</v>
      </c>
      <c r="E41" s="107">
        <v>38054.620000000003</v>
      </c>
      <c r="F41" s="107">
        <v>54.36</v>
      </c>
    </row>
    <row r="42" spans="2:6" x14ac:dyDescent="0.25">
      <c r="B42" s="83" t="s">
        <v>157</v>
      </c>
      <c r="C42" s="107">
        <v>68000</v>
      </c>
      <c r="D42" s="107">
        <v>68000</v>
      </c>
      <c r="E42" s="107">
        <v>37944.629999999997</v>
      </c>
      <c r="F42" s="107">
        <v>55.8</v>
      </c>
    </row>
    <row r="43" spans="2:6" x14ac:dyDescent="0.25">
      <c r="B43" s="84" t="s">
        <v>158</v>
      </c>
      <c r="C43" s="108">
        <v>68000</v>
      </c>
      <c r="D43" s="108">
        <v>68000</v>
      </c>
      <c r="E43" s="108">
        <v>37944.629999999997</v>
      </c>
      <c r="F43" s="108">
        <v>55.8</v>
      </c>
    </row>
    <row r="44" spans="2:6" x14ac:dyDescent="0.25">
      <c r="B44" s="84" t="s">
        <v>159</v>
      </c>
      <c r="C44" s="108">
        <v>68000</v>
      </c>
      <c r="D44" s="108">
        <v>68000</v>
      </c>
      <c r="E44" s="108">
        <v>37944.629999999997</v>
      </c>
      <c r="F44" s="108">
        <v>55.8</v>
      </c>
    </row>
    <row r="45" spans="2:6" x14ac:dyDescent="0.25">
      <c r="B45" s="85" t="s">
        <v>136</v>
      </c>
      <c r="C45" s="108">
        <v>68000</v>
      </c>
      <c r="D45" s="108">
        <v>68000</v>
      </c>
      <c r="E45" s="108">
        <v>37943.26</v>
      </c>
      <c r="F45" s="108">
        <v>55.8</v>
      </c>
    </row>
    <row r="46" spans="2:6" x14ac:dyDescent="0.25">
      <c r="B46" s="86" t="s">
        <v>137</v>
      </c>
      <c r="C46" s="109"/>
      <c r="D46" s="109"/>
      <c r="E46" s="109">
        <v>4264.97</v>
      </c>
      <c r="F46" s="109"/>
    </row>
    <row r="47" spans="2:6" ht="26.25" x14ac:dyDescent="0.25">
      <c r="B47" s="86" t="s">
        <v>160</v>
      </c>
      <c r="C47" s="109"/>
      <c r="D47" s="109"/>
      <c r="E47" s="109">
        <v>11322.86</v>
      </c>
      <c r="F47" s="109"/>
    </row>
    <row r="48" spans="2:6" x14ac:dyDescent="0.25">
      <c r="B48" s="86" t="s">
        <v>138</v>
      </c>
      <c r="C48" s="109"/>
      <c r="D48" s="109"/>
      <c r="E48" s="109">
        <v>552.29999999999995</v>
      </c>
      <c r="F48" s="109"/>
    </row>
    <row r="49" spans="2:6" ht="26.25" x14ac:dyDescent="0.25">
      <c r="B49" s="86" t="s">
        <v>151</v>
      </c>
      <c r="C49" s="109"/>
      <c r="D49" s="109"/>
      <c r="E49" s="109">
        <v>4141.82</v>
      </c>
      <c r="F49" s="109"/>
    </row>
    <row r="50" spans="2:6" x14ac:dyDescent="0.25">
      <c r="B50" s="86" t="s">
        <v>161</v>
      </c>
      <c r="C50" s="109"/>
      <c r="D50" s="109"/>
      <c r="E50" s="109">
        <v>5987.87</v>
      </c>
      <c r="F50" s="109"/>
    </row>
    <row r="51" spans="2:6" ht="26.25" x14ac:dyDescent="0.25">
      <c r="B51" s="86" t="s">
        <v>162</v>
      </c>
      <c r="C51" s="109"/>
      <c r="D51" s="109"/>
      <c r="E51" s="109">
        <v>548.64</v>
      </c>
      <c r="F51" s="109"/>
    </row>
    <row r="52" spans="2:6" ht="15" customHeight="1" x14ac:dyDescent="0.25">
      <c r="B52" s="86" t="s">
        <v>163</v>
      </c>
      <c r="C52" s="109"/>
      <c r="D52" s="109"/>
      <c r="E52" s="109">
        <v>68.819999999999993</v>
      </c>
      <c r="F52" s="109"/>
    </row>
    <row r="53" spans="2:6" x14ac:dyDescent="0.25">
      <c r="B53" s="86" t="s">
        <v>139</v>
      </c>
      <c r="C53" s="109"/>
      <c r="D53" s="109"/>
      <c r="E53" s="109">
        <v>910.24</v>
      </c>
      <c r="F53" s="109"/>
    </row>
    <row r="54" spans="2:6" ht="26.25" x14ac:dyDescent="0.25">
      <c r="B54" s="86" t="s">
        <v>164</v>
      </c>
      <c r="C54" s="109"/>
      <c r="D54" s="109"/>
      <c r="E54" s="109">
        <v>349.65</v>
      </c>
      <c r="F54" s="109"/>
    </row>
    <row r="55" spans="2:6" x14ac:dyDescent="0.25">
      <c r="B55" s="86" t="s">
        <v>165</v>
      </c>
      <c r="C55" s="109"/>
      <c r="D55" s="109"/>
      <c r="E55" s="109">
        <v>575</v>
      </c>
      <c r="F55" s="109"/>
    </row>
    <row r="56" spans="2:6" x14ac:dyDescent="0.25">
      <c r="B56" s="86" t="s">
        <v>166</v>
      </c>
      <c r="C56" s="109"/>
      <c r="D56" s="109"/>
      <c r="E56" s="109">
        <v>1090.04</v>
      </c>
      <c r="F56" s="109"/>
    </row>
    <row r="57" spans="2:6" x14ac:dyDescent="0.25">
      <c r="B57" s="86" t="s">
        <v>167</v>
      </c>
      <c r="C57" s="109"/>
      <c r="D57" s="109"/>
      <c r="E57" s="109">
        <v>5317.65</v>
      </c>
      <c r="F57" s="109"/>
    </row>
    <row r="58" spans="2:6" x14ac:dyDescent="0.25">
      <c r="B58" s="86" t="s">
        <v>168</v>
      </c>
      <c r="C58" s="109"/>
      <c r="D58" s="109"/>
      <c r="E58" s="109">
        <v>1397.23</v>
      </c>
      <c r="F58" s="109"/>
    </row>
    <row r="59" spans="2:6" x14ac:dyDescent="0.25">
      <c r="B59" s="86" t="s">
        <v>140</v>
      </c>
      <c r="C59" s="109"/>
      <c r="D59" s="109"/>
      <c r="E59" s="109">
        <v>412.5</v>
      </c>
      <c r="F59" s="109"/>
    </row>
    <row r="60" spans="2:6" x14ac:dyDescent="0.25">
      <c r="B60" s="86" t="s">
        <v>169</v>
      </c>
      <c r="C60" s="109"/>
      <c r="D60" s="109"/>
      <c r="E60" s="109">
        <v>40</v>
      </c>
      <c r="F60" s="109"/>
    </row>
    <row r="61" spans="2:6" x14ac:dyDescent="0.25">
      <c r="B61" s="86" t="s">
        <v>141</v>
      </c>
      <c r="C61" s="109"/>
      <c r="D61" s="109"/>
      <c r="E61" s="109">
        <v>963.67</v>
      </c>
      <c r="F61" s="109"/>
    </row>
    <row r="62" spans="2:6" x14ac:dyDescent="0.25">
      <c r="B62" s="85" t="s">
        <v>170</v>
      </c>
      <c r="C62" s="108"/>
      <c r="D62" s="108"/>
      <c r="E62" s="108">
        <v>1.37</v>
      </c>
      <c r="F62" s="108"/>
    </row>
    <row r="63" spans="2:6" x14ac:dyDescent="0.25">
      <c r="B63" s="86" t="s">
        <v>191</v>
      </c>
      <c r="C63" s="109"/>
      <c r="D63" s="109"/>
      <c r="E63" s="109">
        <v>1.37</v>
      </c>
      <c r="F63" s="109"/>
    </row>
    <row r="64" spans="2:6" x14ac:dyDescent="0.25">
      <c r="B64" s="82" t="s">
        <v>196</v>
      </c>
      <c r="C64" s="111">
        <f>C65</f>
        <v>2000</v>
      </c>
      <c r="D64" s="111">
        <f t="shared" ref="D64:E64" si="0">D65</f>
        <v>2000</v>
      </c>
      <c r="E64" s="111">
        <f t="shared" si="0"/>
        <v>109.99</v>
      </c>
      <c r="F64" s="110">
        <v>5.5</v>
      </c>
    </row>
    <row r="65" spans="2:6" x14ac:dyDescent="0.25">
      <c r="B65" s="84" t="s">
        <v>158</v>
      </c>
      <c r="C65" s="108">
        <v>2000</v>
      </c>
      <c r="D65" s="108">
        <v>2000</v>
      </c>
      <c r="E65" s="108">
        <v>109.99</v>
      </c>
      <c r="F65" s="108">
        <v>5.5</v>
      </c>
    </row>
    <row r="66" spans="2:6" x14ac:dyDescent="0.25">
      <c r="B66" s="84" t="s">
        <v>159</v>
      </c>
      <c r="C66" s="108">
        <v>2000</v>
      </c>
      <c r="D66" s="108">
        <v>2000</v>
      </c>
      <c r="E66" s="108">
        <v>109.99</v>
      </c>
      <c r="F66" s="108">
        <v>5.5</v>
      </c>
    </row>
    <row r="67" spans="2:6" ht="26.25" x14ac:dyDescent="0.25">
      <c r="B67" s="85" t="s">
        <v>142</v>
      </c>
      <c r="C67" s="108">
        <v>2000</v>
      </c>
      <c r="D67" s="108">
        <v>2000</v>
      </c>
      <c r="E67" s="108">
        <v>109.99</v>
      </c>
      <c r="F67" s="108">
        <v>5.5</v>
      </c>
    </row>
    <row r="68" spans="2:6" x14ac:dyDescent="0.25">
      <c r="B68" s="86" t="s">
        <v>171</v>
      </c>
      <c r="C68" s="109"/>
      <c r="D68" s="109"/>
      <c r="E68" s="109">
        <v>109.99</v>
      </c>
      <c r="F68" s="109"/>
    </row>
    <row r="69" spans="2:6" ht="26.25" x14ac:dyDescent="0.25">
      <c r="B69" s="82" t="s">
        <v>172</v>
      </c>
      <c r="C69" s="107">
        <v>7076</v>
      </c>
      <c r="D69" s="107">
        <v>7076</v>
      </c>
      <c r="E69" s="107">
        <v>5580.85</v>
      </c>
      <c r="F69" s="107">
        <v>78.87</v>
      </c>
    </row>
    <row r="70" spans="2:6" x14ac:dyDescent="0.25">
      <c r="B70" s="83" t="s">
        <v>173</v>
      </c>
      <c r="C70" s="107">
        <v>1700</v>
      </c>
      <c r="D70" s="107">
        <v>1700</v>
      </c>
      <c r="E70" s="107">
        <v>2989.39</v>
      </c>
      <c r="F70" s="107">
        <v>175.85</v>
      </c>
    </row>
    <row r="71" spans="2:6" x14ac:dyDescent="0.25">
      <c r="B71" s="84" t="s">
        <v>158</v>
      </c>
      <c r="C71" s="108">
        <v>1700</v>
      </c>
      <c r="D71" s="108">
        <v>1700</v>
      </c>
      <c r="E71" s="108">
        <v>2989.39</v>
      </c>
      <c r="F71" s="108">
        <v>175.85</v>
      </c>
    </row>
    <row r="72" spans="2:6" x14ac:dyDescent="0.25">
      <c r="B72" s="84" t="s">
        <v>175</v>
      </c>
      <c r="C72" s="108">
        <v>1700</v>
      </c>
      <c r="D72" s="108">
        <v>1700</v>
      </c>
      <c r="E72" s="108">
        <v>2989.39</v>
      </c>
      <c r="F72" s="108">
        <v>175.85</v>
      </c>
    </row>
    <row r="73" spans="2:6" x14ac:dyDescent="0.25">
      <c r="B73" s="85" t="s">
        <v>136</v>
      </c>
      <c r="C73" s="108">
        <v>1700</v>
      </c>
      <c r="D73" s="108">
        <v>1700</v>
      </c>
      <c r="E73" s="108">
        <v>2989.39</v>
      </c>
      <c r="F73" s="108">
        <v>175.85</v>
      </c>
    </row>
    <row r="74" spans="2:6" x14ac:dyDescent="0.25">
      <c r="B74" s="86" t="s">
        <v>139</v>
      </c>
      <c r="C74" s="109"/>
      <c r="D74" s="109"/>
      <c r="E74" s="109">
        <v>2630</v>
      </c>
      <c r="F74" s="109"/>
    </row>
    <row r="75" spans="2:6" x14ac:dyDescent="0.25">
      <c r="B75" s="86" t="s">
        <v>141</v>
      </c>
      <c r="C75" s="109"/>
      <c r="D75" s="109"/>
      <c r="E75" s="109">
        <v>359.39</v>
      </c>
      <c r="F75" s="109"/>
    </row>
    <row r="76" spans="2:6" x14ac:dyDescent="0.25">
      <c r="B76" s="83" t="s">
        <v>192</v>
      </c>
      <c r="C76" s="107">
        <v>589</v>
      </c>
      <c r="D76" s="107">
        <v>589</v>
      </c>
      <c r="E76" s="107">
        <v>370.25</v>
      </c>
      <c r="F76" s="107">
        <v>62.86</v>
      </c>
    </row>
    <row r="77" spans="2:6" x14ac:dyDescent="0.25">
      <c r="B77" s="84" t="s">
        <v>158</v>
      </c>
      <c r="C77" s="108">
        <v>589</v>
      </c>
      <c r="D77" s="108">
        <v>589</v>
      </c>
      <c r="E77" s="108">
        <v>370.25</v>
      </c>
      <c r="F77" s="108">
        <v>62.86</v>
      </c>
    </row>
    <row r="78" spans="2:6" x14ac:dyDescent="0.25">
      <c r="B78" s="84" t="s">
        <v>175</v>
      </c>
      <c r="C78" s="108">
        <v>589</v>
      </c>
      <c r="D78" s="108">
        <v>589</v>
      </c>
      <c r="E78" s="108">
        <v>370.25</v>
      </c>
      <c r="F78" s="108">
        <v>62.86</v>
      </c>
    </row>
    <row r="79" spans="2:6" x14ac:dyDescent="0.25">
      <c r="B79" s="85" t="s">
        <v>136</v>
      </c>
      <c r="C79" s="108">
        <v>589</v>
      </c>
      <c r="D79" s="108">
        <v>589</v>
      </c>
      <c r="E79" s="108">
        <v>370.25</v>
      </c>
      <c r="F79" s="108">
        <v>62.86</v>
      </c>
    </row>
    <row r="80" spans="2:6" x14ac:dyDescent="0.25">
      <c r="B80" s="86" t="s">
        <v>141</v>
      </c>
      <c r="C80" s="109"/>
      <c r="D80" s="109"/>
      <c r="E80" s="109">
        <v>370.25</v>
      </c>
      <c r="F80" s="109"/>
    </row>
    <row r="81" spans="2:6" x14ac:dyDescent="0.25">
      <c r="B81" s="83" t="s">
        <v>174</v>
      </c>
      <c r="C81" s="107">
        <v>2100</v>
      </c>
      <c r="D81" s="107">
        <v>2100</v>
      </c>
      <c r="E81" s="107">
        <v>1050</v>
      </c>
      <c r="F81" s="107">
        <v>50</v>
      </c>
    </row>
    <row r="82" spans="2:6" x14ac:dyDescent="0.25">
      <c r="B82" s="84" t="s">
        <v>158</v>
      </c>
      <c r="C82" s="108">
        <v>2100</v>
      </c>
      <c r="D82" s="108">
        <v>2100</v>
      </c>
      <c r="E82" s="108">
        <v>1050</v>
      </c>
      <c r="F82" s="108">
        <v>50</v>
      </c>
    </row>
    <row r="83" spans="2:6" x14ac:dyDescent="0.25">
      <c r="B83" s="84" t="s">
        <v>175</v>
      </c>
      <c r="C83" s="108">
        <v>2100</v>
      </c>
      <c r="D83" s="108">
        <v>2100</v>
      </c>
      <c r="E83" s="108">
        <v>1050</v>
      </c>
      <c r="F83" s="108">
        <v>50</v>
      </c>
    </row>
    <row r="84" spans="2:6" x14ac:dyDescent="0.25">
      <c r="B84" s="85" t="s">
        <v>136</v>
      </c>
      <c r="C84" s="108">
        <v>2100</v>
      </c>
      <c r="D84" s="108">
        <v>2100</v>
      </c>
      <c r="E84" s="108">
        <v>1050</v>
      </c>
      <c r="F84" s="108">
        <v>50</v>
      </c>
    </row>
    <row r="85" spans="2:6" ht="15" customHeight="1" x14ac:dyDescent="0.25">
      <c r="B85" s="86" t="s">
        <v>168</v>
      </c>
      <c r="C85" s="109"/>
      <c r="D85" s="109"/>
      <c r="E85" s="109">
        <v>1050</v>
      </c>
      <c r="F85" s="109"/>
    </row>
    <row r="86" spans="2:6" x14ac:dyDescent="0.25">
      <c r="B86" s="83" t="s">
        <v>193</v>
      </c>
      <c r="C86" s="107">
        <v>900</v>
      </c>
      <c r="D86" s="107">
        <v>900</v>
      </c>
      <c r="E86" s="107">
        <v>559.52</v>
      </c>
      <c r="F86" s="107">
        <v>62.17</v>
      </c>
    </row>
    <row r="87" spans="2:6" x14ac:dyDescent="0.25">
      <c r="B87" s="84" t="s">
        <v>158</v>
      </c>
      <c r="C87" s="108">
        <v>900</v>
      </c>
      <c r="D87" s="108">
        <v>900</v>
      </c>
      <c r="E87" s="108">
        <v>559.52</v>
      </c>
      <c r="F87" s="108">
        <v>62.17</v>
      </c>
    </row>
    <row r="88" spans="2:6" x14ac:dyDescent="0.25">
      <c r="B88" s="84" t="s">
        <v>175</v>
      </c>
      <c r="C88" s="108">
        <v>900</v>
      </c>
      <c r="D88" s="108">
        <v>900</v>
      </c>
      <c r="E88" s="108">
        <v>559.52</v>
      </c>
      <c r="F88" s="108">
        <v>62.17</v>
      </c>
    </row>
    <row r="89" spans="2:6" x14ac:dyDescent="0.25">
      <c r="B89" s="85" t="s">
        <v>136</v>
      </c>
      <c r="C89" s="108">
        <v>900</v>
      </c>
      <c r="D89" s="108">
        <v>900</v>
      </c>
      <c r="E89" s="108">
        <v>559.52</v>
      </c>
      <c r="F89" s="108">
        <v>62.17</v>
      </c>
    </row>
    <row r="90" spans="2:6" x14ac:dyDescent="0.25">
      <c r="B90" s="86" t="s">
        <v>194</v>
      </c>
      <c r="C90" s="109"/>
      <c r="D90" s="109"/>
      <c r="E90" s="109">
        <v>559.52</v>
      </c>
      <c r="F90" s="109"/>
    </row>
    <row r="91" spans="2:6" ht="26.25" x14ac:dyDescent="0.25">
      <c r="B91" s="83" t="s">
        <v>195</v>
      </c>
      <c r="C91" s="107">
        <v>1000</v>
      </c>
      <c r="D91" s="107">
        <v>1000</v>
      </c>
      <c r="E91" s="107"/>
      <c r="F91" s="107"/>
    </row>
    <row r="92" spans="2:6" x14ac:dyDescent="0.25">
      <c r="B92" s="84" t="s">
        <v>158</v>
      </c>
      <c r="C92" s="108">
        <v>1000</v>
      </c>
      <c r="D92" s="108">
        <v>1000</v>
      </c>
      <c r="E92" s="108"/>
      <c r="F92" s="108"/>
    </row>
    <row r="93" spans="2:6" x14ac:dyDescent="0.25">
      <c r="B93" s="84" t="s">
        <v>175</v>
      </c>
      <c r="C93" s="108">
        <v>1000</v>
      </c>
      <c r="D93" s="108">
        <v>1000</v>
      </c>
      <c r="E93" s="108"/>
      <c r="F93" s="108"/>
    </row>
    <row r="94" spans="2:6" x14ac:dyDescent="0.25">
      <c r="B94" s="85" t="s">
        <v>136</v>
      </c>
      <c r="C94" s="108">
        <v>1000</v>
      </c>
      <c r="D94" s="108">
        <v>1000</v>
      </c>
      <c r="E94" s="108"/>
      <c r="F94" s="108"/>
    </row>
    <row r="95" spans="2:6" ht="14.25" customHeight="1" x14ac:dyDescent="0.25">
      <c r="B95" s="112" t="s">
        <v>197</v>
      </c>
      <c r="C95" s="113">
        <f>C96</f>
        <v>787</v>
      </c>
      <c r="D95" s="113">
        <f t="shared" ref="D95:F95" si="1">D96</f>
        <v>787</v>
      </c>
      <c r="E95" s="114">
        <f t="shared" si="1"/>
        <v>611.69000000000005</v>
      </c>
      <c r="F95" s="114">
        <f t="shared" si="1"/>
        <v>77.72</v>
      </c>
    </row>
    <row r="96" spans="2:6" x14ac:dyDescent="0.25">
      <c r="B96" s="84" t="s">
        <v>158</v>
      </c>
      <c r="C96" s="108">
        <v>787</v>
      </c>
      <c r="D96" s="108">
        <v>787</v>
      </c>
      <c r="E96" s="108">
        <v>611.69000000000005</v>
      </c>
      <c r="F96" s="108">
        <v>77.72</v>
      </c>
    </row>
    <row r="97" spans="2:6" x14ac:dyDescent="0.25">
      <c r="B97" s="84" t="s">
        <v>175</v>
      </c>
      <c r="C97" s="108">
        <v>787</v>
      </c>
      <c r="D97" s="108">
        <v>787</v>
      </c>
      <c r="E97" s="108">
        <v>611.69000000000005</v>
      </c>
      <c r="F97" s="108">
        <v>77.72</v>
      </c>
    </row>
    <row r="98" spans="2:6" ht="26.25" x14ac:dyDescent="0.25">
      <c r="B98" s="85" t="s">
        <v>142</v>
      </c>
      <c r="C98" s="108">
        <v>787</v>
      </c>
      <c r="D98" s="108">
        <v>787</v>
      </c>
      <c r="E98" s="108">
        <v>611.69000000000005</v>
      </c>
      <c r="F98" s="108">
        <v>77.72</v>
      </c>
    </row>
    <row r="99" spans="2:6" x14ac:dyDescent="0.25">
      <c r="B99" s="86" t="s">
        <v>143</v>
      </c>
      <c r="C99" s="109"/>
      <c r="D99" s="109"/>
      <c r="E99" s="109">
        <v>611.69000000000005</v>
      </c>
      <c r="F99" s="109"/>
    </row>
  </sheetData>
  <mergeCells count="2">
    <mergeCell ref="B4:F4"/>
    <mergeCell ref="B2:F2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SAŽETAK!Podrucje_ispisa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cp:keywords/>
  <dc:description/>
  <cp:lastModifiedBy>Windows korisnik</cp:lastModifiedBy>
  <cp:revision/>
  <cp:lastPrinted>2026-07-10T16:31:01Z</cp:lastPrinted>
  <dcterms:created xsi:type="dcterms:W3CDTF">2022-08-12T12:51:27Z</dcterms:created>
  <dcterms:modified xsi:type="dcterms:W3CDTF">2026-07-13T16:37:36Z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